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24226"/>
  <mc:AlternateContent xmlns:mc="http://schemas.openxmlformats.org/markup-compatibility/2006">
    <mc:Choice Requires="x15">
      <x15ac:absPath xmlns:x15ac="http://schemas.microsoft.com/office/spreadsheetml/2010/11/ac" url="C:\Users\Manny_A\Documents\Website\4-Calculators\"/>
    </mc:Choice>
  </mc:AlternateContent>
  <bookViews>
    <workbookView xWindow="0" yWindow="0" windowWidth="28800" windowHeight="14010" tabRatio="241"/>
  </bookViews>
  <sheets>
    <sheet name="Dioxin TEQs" sheetId="1" r:id="rId1"/>
  </sheets>
  <definedNames>
    <definedName name="_xlnm.Print_Area" localSheetId="0">'Dioxin TEQs'!$A$1:$D$65</definedName>
    <definedName name="_xlnm.Print_Titles" localSheetId="0">'Dioxin TEQs'!$1:$10</definedName>
  </definedNames>
  <calcPr calcId="171027" fullCalcOnLoad="1"/>
</workbook>
</file>

<file path=xl/calcChain.xml><?xml version="1.0" encoding="utf-8"?>
<calcChain xmlns="http://schemas.openxmlformats.org/spreadsheetml/2006/main">
  <c r="C57" i="1" l="1"/>
  <c r="C56" i="1"/>
  <c r="C55" i="1"/>
  <c r="D55" i="1" s="1"/>
  <c r="C54" i="1"/>
  <c r="C53" i="1"/>
  <c r="C52" i="1"/>
  <c r="C51" i="1"/>
  <c r="D51" i="1" s="1"/>
  <c r="C50" i="1"/>
  <c r="C49" i="1"/>
  <c r="D49" i="1" s="1"/>
  <c r="C48" i="1"/>
  <c r="C43" i="1"/>
  <c r="D43" i="1" s="1"/>
  <c r="C42" i="1"/>
  <c r="C41" i="1"/>
  <c r="D41" i="1" s="1"/>
  <c r="C40" i="1"/>
  <c r="C39" i="1"/>
  <c r="D39" i="1" s="1"/>
  <c r="C38" i="1"/>
  <c r="C37" i="1"/>
  <c r="D37" i="1" s="1"/>
  <c r="C36" i="1"/>
  <c r="C47" i="1" s="1"/>
  <c r="D38" i="1"/>
  <c r="D40" i="1"/>
  <c r="D42" i="1"/>
  <c r="D48" i="1"/>
  <c r="D50" i="1"/>
  <c r="D52" i="1"/>
  <c r="D53" i="1"/>
  <c r="D54" i="1"/>
  <c r="D56" i="1"/>
  <c r="D57" i="1"/>
  <c r="D58" i="1" l="1"/>
  <c r="D44" i="1"/>
  <c r="D60" i="1" l="1"/>
  <c r="A64" i="1" l="1"/>
  <c r="A62" i="1"/>
</calcChain>
</file>

<file path=xl/sharedStrings.xml><?xml version="1.0" encoding="utf-8"?>
<sst xmlns="http://schemas.openxmlformats.org/spreadsheetml/2006/main" count="93" uniqueCount="78">
  <si>
    <t>1,2,3,7,8-PeCDD</t>
  </si>
  <si>
    <t>1,2,3,4,7,8-HxCDD</t>
  </si>
  <si>
    <t>1,2,3,6,7,8-HxCDD</t>
  </si>
  <si>
    <t>1,2,3,7,8,9-HxCDD</t>
  </si>
  <si>
    <t>1,2,3,4,6,7,8-HpCDD</t>
  </si>
  <si>
    <t>OCDD</t>
  </si>
  <si>
    <t>Polychlorinated dibenzofurans</t>
  </si>
  <si>
    <t>2,3,7,8-TCDF</t>
  </si>
  <si>
    <t>1,2,3,7,8-PeCDF</t>
  </si>
  <si>
    <t>2,3,4,7,8-PeCDF</t>
  </si>
  <si>
    <t>1,2,3,4,7,8-HxCDF</t>
  </si>
  <si>
    <t>1,2,3,6,7,8-HxCDF</t>
  </si>
  <si>
    <t>1,2,3,7,8,9-HxCDF</t>
  </si>
  <si>
    <t>2,3,4,6,7,8-HxCDF</t>
  </si>
  <si>
    <t>1,2,3,4,6,7,8-HpCDF</t>
  </si>
  <si>
    <t>1,2,3,4,7,8,9-HpCDF</t>
  </si>
  <si>
    <t>OCDF</t>
  </si>
  <si>
    <t xml:space="preserve"> </t>
  </si>
  <si>
    <t>2,3,7,8-TCDD Equivalents</t>
  </si>
  <si>
    <t xml:space="preserve">    Total Furan Equivalents =</t>
  </si>
  <si>
    <t>Total TEQs; Dioxins + Furans=</t>
  </si>
  <si>
    <t>Total Dioxin Equivalents=</t>
  </si>
  <si>
    <t>Site Name:</t>
  </si>
  <si>
    <t>Location:</t>
  </si>
  <si>
    <t>Facility ID No.:</t>
  </si>
  <si>
    <t>Soil Sample No.</t>
  </si>
  <si>
    <t>Sample Date</t>
  </si>
  <si>
    <t>Depth (ft):</t>
  </si>
  <si>
    <t>Congener</t>
  </si>
  <si>
    <t>Polychlorinated dibenzodioxins</t>
  </si>
  <si>
    <t>2,3,7,8-TCDD</t>
  </si>
  <si>
    <t>For Direct Exposure Soil Cleanup Target Levels</t>
  </si>
  <si>
    <t>2. If not detected at the MDL (the concentration reported is the MDL followed by the “U” qualifier) enter
   1/2 of the reported value;</t>
  </si>
  <si>
    <t>3. If detected at a concentration lower than the MDL and the concentration is estimated (has the “T”
   qualifier) enter the estimated value;</t>
  </si>
  <si>
    <t>6. If estimated and reported with an "EMPC" (Estimated Maximum Possible Concentration) qualifier
   enter the estimated value;</t>
  </si>
  <si>
    <t>4. If detected at a concentration equal to or higher than the MDL but lower than the Practical Quantitation
    Limit (PQL) and the concentration is estimated (has the “I” qualifier) enter the estimated value;</t>
  </si>
  <si>
    <t>DE Residential = 7.0e-06 mg/kg;  DE Industrial = 3.0e-05 mg/kg</t>
  </si>
  <si>
    <t>The concentration shown does not exceed the Residential Direct Exposure SCTL of 7.0e-06 mg/kg.</t>
  </si>
  <si>
    <t>The concentration shown EXCEEDS the Residential Direct Exposure SCTL of 7.0e-06 mg/kg.</t>
  </si>
  <si>
    <t>The concentration shown does not exceed the Industrial Direct Exposure SCTL of 3.0e-05 mg/kg.</t>
  </si>
  <si>
    <t>The concentration shown EXCEEDS the Industrial Direct Exposure SCTL of 3.0e-05 mg/kg.</t>
  </si>
  <si>
    <t xml:space="preserve">1. If quantified with certainty or estimated and has the "J" qualifier enter the reported value; </t>
  </si>
  <si>
    <t>7. If reported with an "EDL" (Estimated Detection Limit) qualifier enter 1/2 of the reported value (data is treated
    the same as "U" qualified data).</t>
  </si>
  <si>
    <t>Summary Criteria for Table Entries</t>
  </si>
  <si>
    <t>Detection</t>
  </si>
  <si>
    <t>Concentration Reported</t>
  </si>
  <si>
    <t>Data Qualifier</t>
  </si>
  <si>
    <t>Enter</t>
  </si>
  <si>
    <t>Quantified with certainty</t>
  </si>
  <si>
    <t>None</t>
  </si>
  <si>
    <t>reported value</t>
  </si>
  <si>
    <t>Estimated</t>
  </si>
  <si>
    <t>J</t>
  </si>
  <si>
    <t>ND at MDL</t>
  </si>
  <si>
    <t>MDL</t>
  </si>
  <si>
    <t>U</t>
  </si>
  <si>
    <t>1/2 reported value</t>
  </si>
  <si>
    <t>≤ MDL</t>
  </si>
  <si>
    <t>T</t>
  </si>
  <si>
    <t>reported (estimated) value</t>
  </si>
  <si>
    <t>≥ MDL but &lt; PQL</t>
  </si>
  <si>
    <t>I</t>
  </si>
  <si>
    <t>Not estimated</t>
  </si>
  <si>
    <t>M</t>
  </si>
  <si>
    <t>EMPC</t>
  </si>
  <si>
    <t>EDL</t>
  </si>
  <si>
    <t>Reported</t>
  </si>
  <si>
    <r>
      <t>Concentration (</t>
    </r>
    <r>
      <rPr>
        <b/>
        <sz val="11"/>
        <rFont val="Arial"/>
        <family val="2"/>
      </rPr>
      <t>mg/kg</t>
    </r>
    <r>
      <rPr>
        <sz val="11"/>
        <rFont val="Arial"/>
        <family val="2"/>
      </rPr>
      <t xml:space="preserve">) </t>
    </r>
  </si>
  <si>
    <r>
      <t>Instructions:</t>
    </r>
    <r>
      <rPr>
        <sz val="10"/>
        <rFont val="Arial"/>
        <family val="2"/>
      </rPr>
      <t xml:space="preserve">  Calculate 2,3,7,8-TCDD Equivalents only if at least one of the dioxin congeners is detected in the sample at a concentration equal to or higher than the Method Detection Limit (MDL), whether quantified with certainty (the concentration reported has no qualifier) or estimated (the concentration reported has a "J", “T” or “I” qualifier).  Enter each congener concentration (in mg/kg)  in the yellow boxes using the following criteria:</t>
    </r>
  </si>
  <si>
    <t>5. If detected at a  concentration equal to or higher than the MDL but lower than the PQL and it is not estimated
   (the concentration reported is the PQL followed by the “M” qualifier) enter 1/2 of the reported value;</t>
  </si>
  <si>
    <r>
      <t>For more information:</t>
    </r>
    <r>
      <rPr>
        <sz val="9"/>
        <rFont val="Arial"/>
      </rPr>
      <t xml:space="preserve"> see Section V.C.7 (p. 59) "Development of SCTLs for Polychlorinated Dibenzodioxins (PCDDs) and Polychlorinated Dibenzofurans (PCDFs)" in "Technical Report: Development of Cleanup Target Levels (CTLs) for Chapter 62-777", Final dated February 2005</t>
    </r>
  </si>
  <si>
    <t>8. If the report only includes total concentrations for dioxin or furan congeners with the same degree of chlorination. These
    data cannot be used to estimate a 2,3,7,8-TCDD equivalent concentration. Please contact the Bureau of Waste Cleanup
    for guidance on handling such data.</t>
  </si>
  <si>
    <t>Note: If dioxins are detected but no furans, then the furans TEQs can be assumed to be zero.  Similarly, if furans are
         detected but no dioxins, then dioxin TEQs can be assumed to be zero.</t>
  </si>
  <si>
    <t xml:space="preserve">Calculate TEQs using: </t>
  </si>
  <si>
    <t>WHO 1998 TEFs</t>
  </si>
  <si>
    <t>WHO 2005 TEFs</t>
  </si>
  <si>
    <t>(TEF = Toxic Equivalency Factor)</t>
  </si>
  <si>
    <t>Dioxin/Furan Conversion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</si>
</sst>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8" formatCode="0.0000000"/>
    <numFmt numFmtId="169" formatCode="0.0000000000"/>
  </numFmts>
  <fonts count="20" x14ac:knownFonts="1">
    <font>
      <sz val="10"/>
      <name val="Arial"/>
    </font>
    <font>
      <sz val="16"/>
      <name val="Arial"/>
      <family val="2"/>
    </font>
    <font>
      <sz val="12"/>
      <name val="Arial"/>
      <family val="2"/>
    </font>
    <font>
      <b/>
      <sz val="14"/>
      <color indexed="17"/>
      <name val="Times New Roman"/>
      <family val="1"/>
    </font>
    <font>
      <sz val="11"/>
      <name val="Arial"/>
    </font>
    <font>
      <b/>
      <sz val="11"/>
      <name val="Arial"/>
    </font>
    <font>
      <sz val="11"/>
      <color indexed="10"/>
      <name val="Arial"/>
    </font>
    <font>
      <sz val="11"/>
      <name val="Arial"/>
      <family val="2"/>
    </font>
    <font>
      <b/>
      <sz val="11"/>
      <name val="Arial"/>
      <family val="2"/>
    </font>
    <font>
      <sz val="12"/>
      <name val="Times New Roman"/>
      <family val="1"/>
    </font>
    <font>
      <b/>
      <sz val="10"/>
      <name val="Arial"/>
      <family val="2"/>
    </font>
    <font>
      <sz val="8"/>
      <name val="Arial"/>
    </font>
    <font>
      <sz val="9"/>
      <name val="Arial"/>
    </font>
    <font>
      <u/>
      <sz val="10"/>
      <name val="Arial"/>
      <family val="2"/>
    </font>
    <font>
      <sz val="10"/>
      <name val="Arial"/>
      <family val="2"/>
    </font>
    <font>
      <i/>
      <sz val="9"/>
      <name val="Arial"/>
      <family val="2"/>
    </font>
    <font>
      <sz val="8"/>
      <name val="Tahoma"/>
      <family val="2"/>
    </font>
    <font>
      <sz val="8"/>
      <name val="Arial"/>
      <family val="2"/>
    </font>
    <font>
      <sz val="10"/>
      <color theme="0"/>
      <name val="Arial"/>
      <family val="2"/>
    </font>
    <font>
      <sz val="11"/>
      <color theme="0"/>
      <name val="Arial"/>
      <family val="2"/>
    </font>
  </fonts>
  <fills count="4">
    <fill>
      <patternFill patternType="none"/>
    </fill>
    <fill>
      <patternFill patternType="gray125"/>
    </fill>
    <fill>
      <patternFill patternType="solid">
        <fgColor indexed="41"/>
        <bgColor indexed="64"/>
      </patternFill>
    </fill>
    <fill>
      <patternFill patternType="solid">
        <fgColor indexed="13"/>
        <bgColor indexed="64"/>
      </patternFill>
    </fill>
  </fills>
  <borders count="33">
    <border>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hair">
        <color indexed="64"/>
      </left>
      <right style="hair">
        <color indexed="64"/>
      </right>
      <top/>
      <bottom/>
      <diagonal/>
    </border>
    <border>
      <left/>
      <right style="thin">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horizontal="center"/>
    </xf>
    <xf numFmtId="0" fontId="3" fillId="0" borderId="0" xfId="0" applyFont="1" applyAlignment="1">
      <alignment horizontal="right"/>
    </xf>
    <xf numFmtId="0" fontId="6" fillId="0" borderId="0" xfId="0" applyFont="1" applyBorder="1" applyAlignment="1">
      <alignment horizontal="center"/>
    </xf>
    <xf numFmtId="0" fontId="7" fillId="0" borderId="0" xfId="0" applyFont="1" applyAlignment="1">
      <alignment horizontal="left"/>
    </xf>
    <xf numFmtId="0" fontId="0" fillId="0" borderId="0" xfId="0" applyAlignment="1">
      <alignment vertical="top" wrapText="1"/>
    </xf>
    <xf numFmtId="168" fontId="4" fillId="2" borderId="1" xfId="0" applyNumberFormat="1" applyFont="1" applyFill="1" applyBorder="1" applyAlignment="1">
      <alignment horizontal="center"/>
    </xf>
    <xf numFmtId="168" fontId="4" fillId="2" borderId="2" xfId="0" applyNumberFormat="1" applyFont="1" applyFill="1" applyBorder="1" applyAlignment="1">
      <alignment horizontal="center"/>
    </xf>
    <xf numFmtId="168" fontId="4" fillId="2" borderId="3" xfId="0" applyNumberFormat="1" applyFont="1" applyFill="1" applyBorder="1" applyAlignment="1">
      <alignment horizontal="center"/>
    </xf>
    <xf numFmtId="0" fontId="2" fillId="0" borderId="0" xfId="0" applyFont="1" applyBorder="1" applyAlignment="1">
      <alignment horizontal="right"/>
    </xf>
    <xf numFmtId="168" fontId="4" fillId="0" borderId="0" xfId="0" applyNumberFormat="1" applyFont="1" applyFill="1" applyAlignment="1">
      <alignment horizontal="center"/>
    </xf>
    <xf numFmtId="168" fontId="8" fillId="2" borderId="4" xfId="0" applyNumberFormat="1" applyFont="1" applyFill="1" applyBorder="1" applyAlignment="1">
      <alignment horizontal="center"/>
    </xf>
    <xf numFmtId="0" fontId="8" fillId="0" borderId="0" xfId="0" applyFont="1" applyBorder="1" applyAlignment="1">
      <alignment horizontal="right"/>
    </xf>
    <xf numFmtId="0" fontId="9" fillId="0" borderId="0" xfId="0" applyFont="1" applyAlignment="1">
      <alignment horizontal="center" vertical="center"/>
    </xf>
    <xf numFmtId="0" fontId="4" fillId="0" borderId="5" xfId="0" applyFont="1" applyBorder="1"/>
    <xf numFmtId="0" fontId="4" fillId="0" borderId="6" xfId="0" applyFont="1" applyBorder="1"/>
    <xf numFmtId="0" fontId="4" fillId="0" borderId="7" xfId="0" applyFont="1" applyBorder="1"/>
    <xf numFmtId="0" fontId="4" fillId="0" borderId="0" xfId="0" applyFont="1" applyBorder="1" applyAlignment="1">
      <alignment horizontal="right"/>
    </xf>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10" fillId="2" borderId="14" xfId="0" applyFont="1" applyFill="1" applyBorder="1"/>
    <xf numFmtId="0" fontId="10" fillId="2" borderId="15" xfId="0" applyFont="1" applyFill="1" applyBorder="1"/>
    <xf numFmtId="0" fontId="10" fillId="2" borderId="16" xfId="0" applyFont="1" applyFill="1" applyBorder="1"/>
    <xf numFmtId="0" fontId="7" fillId="2" borderId="4" xfId="0" applyFont="1" applyFill="1" applyBorder="1" applyAlignment="1">
      <alignment horizontal="center" vertical="center"/>
    </xf>
    <xf numFmtId="0" fontId="7" fillId="2" borderId="17" xfId="0" applyFont="1" applyFill="1" applyBorder="1" applyAlignment="1">
      <alignment horizontal="center" vertical="center"/>
    </xf>
    <xf numFmtId="0" fontId="11" fillId="0" borderId="0" xfId="0" applyFont="1" applyBorder="1" applyAlignment="1">
      <alignment horizontal="left"/>
    </xf>
    <xf numFmtId="0" fontId="0" fillId="0" borderId="0" xfId="0" applyBorder="1"/>
    <xf numFmtId="0" fontId="5" fillId="0" borderId="26" xfId="0" applyFont="1" applyFill="1" applyBorder="1" applyAlignment="1">
      <alignment vertical="center" wrapText="1"/>
    </xf>
    <xf numFmtId="0" fontId="5" fillId="0" borderId="0" xfId="0" applyFont="1" applyFill="1" applyBorder="1" applyAlignment="1">
      <alignment vertical="center" wrapText="1"/>
    </xf>
    <xf numFmtId="168" fontId="4" fillId="3" borderId="27" xfId="0" applyNumberFormat="1" applyFont="1" applyFill="1" applyBorder="1" applyAlignment="1" applyProtection="1">
      <alignment horizontal="center"/>
      <protection locked="0"/>
    </xf>
    <xf numFmtId="168" fontId="4" fillId="3" borderId="28" xfId="0" applyNumberFormat="1" applyFont="1" applyFill="1" applyBorder="1" applyAlignment="1" applyProtection="1">
      <alignment horizontal="center"/>
      <protection locked="0"/>
    </xf>
    <xf numFmtId="168" fontId="4" fillId="3" borderId="29" xfId="0" applyNumberFormat="1" applyFont="1" applyFill="1" applyBorder="1" applyAlignment="1" applyProtection="1">
      <alignment horizontal="center"/>
      <protection locked="0"/>
    </xf>
    <xf numFmtId="169" fontId="4" fillId="3" borderId="27" xfId="0" applyNumberFormat="1" applyFont="1" applyFill="1" applyBorder="1" applyAlignment="1" applyProtection="1">
      <alignment horizontal="center"/>
      <protection locked="0"/>
    </xf>
    <xf numFmtId="169" fontId="4" fillId="3" borderId="28" xfId="0" applyNumberFormat="1" applyFont="1" applyFill="1" applyBorder="1" applyAlignment="1" applyProtection="1">
      <alignment horizontal="center"/>
      <protection locked="0"/>
    </xf>
    <xf numFmtId="0" fontId="2" fillId="0" borderId="21" xfId="0" applyFont="1" applyBorder="1" applyAlignment="1" applyProtection="1">
      <alignment horizontal="left"/>
      <protection locked="0"/>
    </xf>
    <xf numFmtId="0" fontId="1" fillId="0" borderId="0" xfId="0" applyFont="1" applyAlignment="1" applyProtection="1">
      <alignment horizontal="center"/>
      <protection locked="0"/>
    </xf>
    <xf numFmtId="0" fontId="2" fillId="0" borderId="19" xfId="0" applyFont="1" applyBorder="1" applyAlignment="1" applyProtection="1">
      <alignment horizontal="left"/>
      <protection locked="0"/>
    </xf>
    <xf numFmtId="0" fontId="18" fillId="0" borderId="0" xfId="0" applyFont="1"/>
    <xf numFmtId="0" fontId="19" fillId="0" borderId="0" xfId="0" applyFont="1" applyFill="1" applyBorder="1" applyAlignment="1">
      <alignment horizontal="center" vertical="center"/>
    </xf>
    <xf numFmtId="0" fontId="19" fillId="0" borderId="0" xfId="0" applyFont="1" applyFill="1" applyBorder="1" applyAlignment="1">
      <alignment horizontal="center"/>
    </xf>
    <xf numFmtId="0" fontId="18" fillId="0" borderId="0" xfId="0" applyFont="1" applyFill="1" applyBorder="1"/>
    <xf numFmtId="0" fontId="18" fillId="0" borderId="0" xfId="0" applyFont="1" applyProtection="1">
      <protection locked="0"/>
    </xf>
    <xf numFmtId="0" fontId="4" fillId="0" borderId="30" xfId="0" applyFont="1" applyBorder="1" applyAlignment="1" applyProtection="1">
      <alignment horizontal="center"/>
      <protection hidden="1"/>
    </xf>
    <xf numFmtId="0" fontId="4" fillId="0" borderId="31" xfId="0" applyFont="1" applyBorder="1" applyAlignment="1" applyProtection="1">
      <alignment horizontal="center"/>
      <protection hidden="1"/>
    </xf>
    <xf numFmtId="0" fontId="4" fillId="0" borderId="32" xfId="0" applyFont="1" applyBorder="1" applyAlignment="1" applyProtection="1">
      <alignment horizontal="center"/>
      <protection hidden="1"/>
    </xf>
    <xf numFmtId="0" fontId="7" fillId="2" borderId="4" xfId="0" applyFont="1" applyFill="1" applyBorder="1" applyAlignment="1" applyProtection="1">
      <alignment horizontal="center" vertical="center"/>
      <protection hidden="1"/>
    </xf>
    <xf numFmtId="0" fontId="7" fillId="0" borderId="0" xfId="0" applyFont="1" applyAlignment="1" applyProtection="1">
      <alignment horizontal="center" vertical="top"/>
      <protection locked="0"/>
    </xf>
    <xf numFmtId="0" fontId="1" fillId="2" borderId="0" xfId="0" applyFont="1" applyFill="1" applyAlignment="1">
      <alignment horizontal="center"/>
    </xf>
    <xf numFmtId="0" fontId="14" fillId="0" borderId="0" xfId="0" applyFont="1" applyAlignment="1">
      <alignment vertical="top" wrapText="1"/>
    </xf>
    <xf numFmtId="0" fontId="13" fillId="0" borderId="0" xfId="0" applyFont="1" applyAlignment="1">
      <alignment horizontal="left" vertical="top" wrapText="1"/>
    </xf>
    <xf numFmtId="0" fontId="2" fillId="0" borderId="21" xfId="0" applyFont="1" applyBorder="1" applyAlignment="1" applyProtection="1">
      <alignment horizontal="center"/>
      <protection locked="0"/>
    </xf>
    <xf numFmtId="0" fontId="2" fillId="0" borderId="19" xfId="0" applyFont="1" applyBorder="1" applyAlignment="1" applyProtection="1">
      <alignment horizontal="center"/>
      <protection locked="0"/>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9" fillId="0" borderId="0" xfId="0" applyFont="1" applyAlignment="1" applyProtection="1">
      <alignment horizontal="center" vertical="center"/>
      <protection hidden="1"/>
    </xf>
    <xf numFmtId="0" fontId="14" fillId="0" borderId="0" xfId="0" applyFont="1" applyFill="1" applyAlignment="1">
      <alignment vertical="top" wrapText="1"/>
    </xf>
    <xf numFmtId="0" fontId="10" fillId="2" borderId="18" xfId="0" applyFont="1" applyFill="1" applyBorder="1" applyAlignment="1">
      <alignment horizontal="center"/>
    </xf>
    <xf numFmtId="0" fontId="10" fillId="2" borderId="19" xfId="0" applyFont="1" applyFill="1" applyBorder="1" applyAlignment="1">
      <alignment horizontal="center"/>
    </xf>
    <xf numFmtId="0" fontId="10" fillId="2" borderId="20" xfId="0" applyFont="1" applyFill="1" applyBorder="1" applyAlignment="1">
      <alignment horizontal="center"/>
    </xf>
    <xf numFmtId="0" fontId="15" fillId="0" borderId="21" xfId="0" applyFont="1" applyFill="1" applyBorder="1" applyAlignment="1">
      <alignment vertical="top" wrapText="1"/>
    </xf>
    <xf numFmtId="0" fontId="12" fillId="0" borderId="21" xfId="0" applyFont="1" applyBorder="1" applyAlignment="1">
      <alignment vertical="top" wrapText="1"/>
    </xf>
    <xf numFmtId="0" fontId="8" fillId="0" borderId="22" xfId="0" applyFont="1" applyBorder="1" applyAlignment="1">
      <alignment horizontal="right"/>
    </xf>
    <xf numFmtId="0" fontId="8" fillId="0" borderId="23" xfId="0" applyFont="1" applyBorder="1" applyAlignment="1">
      <alignment horizontal="right"/>
    </xf>
  </cellXfs>
  <cellStyles count="1">
    <cellStyle name="Normal" xfId="0" builtinId="0"/>
  </cellStyles>
  <dxfs count="8">
    <dxf>
      <font>
        <color theme="0"/>
      </font>
    </dxf>
    <dxf>
      <font>
        <color theme="0"/>
      </font>
    </dxf>
    <dxf>
      <font>
        <b val="0"/>
        <i val="0"/>
        <condense val="0"/>
        <extend val="0"/>
        <color indexed="17"/>
      </font>
    </dxf>
    <dxf>
      <font>
        <b/>
        <i val="0"/>
        <condense val="0"/>
        <extend val="0"/>
        <color indexed="10"/>
      </font>
      <fill>
        <patternFill>
          <bgColor indexed="43"/>
        </patternFill>
      </fill>
      <border>
        <left style="thin">
          <color indexed="64"/>
        </left>
        <right style="thin">
          <color indexed="64"/>
        </right>
        <top style="thin">
          <color indexed="64"/>
        </top>
        <bottom style="thin">
          <color indexed="64"/>
        </bottom>
      </border>
    </dxf>
    <dxf>
      <font>
        <b val="0"/>
        <i val="0"/>
        <condense val="0"/>
        <extend val="0"/>
        <color indexed="17"/>
      </font>
    </dxf>
    <dxf>
      <font>
        <b/>
        <i val="0"/>
        <condense val="0"/>
        <extend val="0"/>
        <color indexed="10"/>
      </font>
      <fill>
        <patternFill>
          <bgColor indexed="43"/>
        </patternFill>
      </fill>
      <border>
        <left style="thin">
          <color indexed="64"/>
        </left>
        <right style="thin">
          <color indexed="64"/>
        </right>
        <top style="thin">
          <color indexed="64"/>
        </top>
        <bottom style="thin">
          <color indexed="64"/>
        </bottom>
      </border>
    </dxf>
    <dxf>
      <font>
        <b/>
        <i val="0"/>
        <condense val="0"/>
        <extend val="0"/>
        <color indexed="10"/>
      </font>
      <fill>
        <patternFill>
          <bgColor indexed="43"/>
        </patternFill>
      </fill>
      <border>
        <left style="thin">
          <color indexed="64"/>
        </left>
        <right style="thin">
          <color indexed="64"/>
        </right>
        <top style="thin">
          <color indexed="64"/>
        </top>
        <bottom style="thin">
          <color indexed="64"/>
        </bottom>
      </border>
    </dxf>
    <dxf>
      <font>
        <b val="0"/>
        <i val="0"/>
        <condense val="0"/>
        <extend val="0"/>
        <u val="none"/>
        <color indexed="17"/>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G$33" lockText="1" noThreeD="1"/>
</file>

<file path=xl/ctrlProps/ctrlProp2.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1200150</xdr:colOff>
          <xdr:row>32</xdr:row>
          <xdr:rowOff>28575</xdr:rowOff>
        </xdr:from>
        <xdr:to>
          <xdr:col>2</xdr:col>
          <xdr:colOff>800100</xdr:colOff>
          <xdr:row>32</xdr:row>
          <xdr:rowOff>171450</xdr:rowOff>
        </xdr:to>
        <xdr:sp macro="" textlink="">
          <xdr:nvSpPr>
            <xdr:cNvPr id="1027" name="WHO 2005 TEFs" hidden="1">
              <a:extLst>
                <a:ext uri="{63B3BB69-23CF-44E3-9099-C40C66FF867C}">
                  <a14:compatExt spid="_x0000_s1027"/>
                </a:ext>
                <a:ext uri="{FF2B5EF4-FFF2-40B4-BE49-F238E27FC236}">
                  <a16:creationId xmlns:a16="http://schemas.microsoft.com/office/drawing/2014/main" id="{5893DB3B-6824-4BC5-8B8C-E5AC7E0E7E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WHO 2005 TEFs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32</xdr:row>
          <xdr:rowOff>28575</xdr:rowOff>
        </xdr:from>
        <xdr:to>
          <xdr:col>1</xdr:col>
          <xdr:colOff>1162050</xdr:colOff>
          <xdr:row>32</xdr:row>
          <xdr:rowOff>171450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A9E38CEA-4DE8-4494-80CC-845A9DA925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WHO 1998 TEFs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7"/>
  <sheetViews>
    <sheetView tabSelected="1" topLeftCell="A28" zoomScaleNormal="100" workbookViewId="0">
      <selection activeCell="L48" sqref="L48"/>
    </sheetView>
  </sheetViews>
  <sheetFormatPr defaultRowHeight="12.75" x14ac:dyDescent="0.2"/>
  <cols>
    <col min="1" max="2" width="24.7109375" customWidth="1"/>
    <col min="3" max="3" width="26.28515625" customWidth="1"/>
    <col min="4" max="4" width="26.7109375" customWidth="1"/>
    <col min="6" max="8" width="9.140625" hidden="1" customWidth="1"/>
    <col min="9" max="9" width="8.85546875" hidden="1" customWidth="1"/>
    <col min="10" max="10" width="9.140625" hidden="1" customWidth="1"/>
  </cols>
  <sheetData>
    <row r="1" spans="1:8" ht="19.5" customHeight="1" x14ac:dyDescent="0.3">
      <c r="A1" s="51" t="s">
        <v>77</v>
      </c>
      <c r="B1" s="51"/>
      <c r="C1" s="51"/>
      <c r="D1" s="51"/>
    </row>
    <row r="2" spans="1:8" ht="19.5" customHeight="1" x14ac:dyDescent="0.2">
      <c r="A2" s="50" t="s">
        <v>31</v>
      </c>
      <c r="B2" s="50"/>
      <c r="C2" s="50"/>
      <c r="D2" s="50"/>
    </row>
    <row r="3" spans="1:8" ht="15.75" customHeight="1" x14ac:dyDescent="0.3">
      <c r="A3" s="4" t="s">
        <v>22</v>
      </c>
      <c r="B3" s="54"/>
      <c r="C3" s="54"/>
      <c r="D3" s="1"/>
    </row>
    <row r="4" spans="1:8" ht="15.75" customHeight="1" x14ac:dyDescent="0.3">
      <c r="A4" s="4" t="s">
        <v>23</v>
      </c>
      <c r="B4" s="55"/>
      <c r="C4" s="55"/>
      <c r="D4" s="1"/>
    </row>
    <row r="5" spans="1:8" ht="15.75" customHeight="1" x14ac:dyDescent="0.3">
      <c r="A5" s="4" t="s">
        <v>24</v>
      </c>
      <c r="B5" s="38"/>
      <c r="C5" s="39"/>
      <c r="D5" s="1"/>
    </row>
    <row r="6" spans="1:8" ht="15.75" customHeight="1" x14ac:dyDescent="0.3">
      <c r="A6" s="4" t="s">
        <v>25</v>
      </c>
      <c r="B6" s="38"/>
      <c r="C6" s="39"/>
      <c r="D6" s="1"/>
    </row>
    <row r="7" spans="1:8" ht="15.75" customHeight="1" x14ac:dyDescent="0.3">
      <c r="A7" s="4" t="s">
        <v>26</v>
      </c>
      <c r="B7" s="40"/>
      <c r="C7" s="39"/>
      <c r="D7" s="1"/>
    </row>
    <row r="8" spans="1:8" ht="15.75" customHeight="1" x14ac:dyDescent="0.3">
      <c r="A8" s="4" t="s">
        <v>23</v>
      </c>
      <c r="B8" s="40"/>
      <c r="C8" s="39"/>
      <c r="D8" s="1"/>
    </row>
    <row r="9" spans="1:8" ht="15.75" customHeight="1" x14ac:dyDescent="0.3">
      <c r="A9" s="4" t="s">
        <v>27</v>
      </c>
      <c r="B9" s="40"/>
      <c r="C9" s="39"/>
      <c r="D9" s="1"/>
    </row>
    <row r="10" spans="1:8" ht="7.5" customHeight="1" x14ac:dyDescent="0.3">
      <c r="A10" s="1"/>
      <c r="B10" s="1"/>
      <c r="C10" s="1"/>
      <c r="D10" s="1"/>
      <c r="H10" t="s">
        <v>17</v>
      </c>
    </row>
    <row r="11" spans="1:8" ht="56.25" customHeight="1" x14ac:dyDescent="0.2">
      <c r="A11" s="53" t="s">
        <v>68</v>
      </c>
      <c r="B11" s="52"/>
      <c r="C11" s="52"/>
      <c r="D11" s="52"/>
      <c r="E11" s="5"/>
    </row>
    <row r="12" spans="1:8" ht="15.75" customHeight="1" x14ac:dyDescent="0.2">
      <c r="A12" s="52" t="s">
        <v>41</v>
      </c>
      <c r="B12" s="52"/>
      <c r="C12" s="52"/>
      <c r="D12" s="52"/>
    </row>
    <row r="13" spans="1:8" ht="31.5" customHeight="1" x14ac:dyDescent="0.2">
      <c r="A13" s="52" t="s">
        <v>32</v>
      </c>
      <c r="B13" s="52"/>
      <c r="C13" s="52"/>
      <c r="D13" s="52"/>
    </row>
    <row r="14" spans="1:8" ht="31.5" customHeight="1" x14ac:dyDescent="0.2">
      <c r="A14" s="61" t="s">
        <v>33</v>
      </c>
      <c r="B14" s="52"/>
      <c r="C14" s="52"/>
      <c r="D14" s="52"/>
    </row>
    <row r="15" spans="1:8" ht="31.5" customHeight="1" x14ac:dyDescent="0.2">
      <c r="A15" s="52" t="s">
        <v>35</v>
      </c>
      <c r="B15" s="52"/>
      <c r="C15" s="52"/>
      <c r="D15" s="52"/>
    </row>
    <row r="16" spans="1:8" ht="31.5" customHeight="1" x14ac:dyDescent="0.2">
      <c r="A16" s="52" t="s">
        <v>69</v>
      </c>
      <c r="B16" s="52"/>
      <c r="C16" s="52"/>
      <c r="D16" s="52"/>
    </row>
    <row r="17" spans="1:4" ht="31.5" customHeight="1" x14ac:dyDescent="0.2">
      <c r="A17" s="52" t="s">
        <v>34</v>
      </c>
      <c r="B17" s="52"/>
      <c r="C17" s="52"/>
      <c r="D17" s="52"/>
    </row>
    <row r="18" spans="1:4" ht="30" customHeight="1" x14ac:dyDescent="0.2">
      <c r="A18" s="52" t="s">
        <v>42</v>
      </c>
      <c r="B18" s="52"/>
      <c r="C18" s="52"/>
      <c r="D18" s="52"/>
    </row>
    <row r="19" spans="1:4" ht="42" customHeight="1" x14ac:dyDescent="0.2">
      <c r="A19" s="52" t="s">
        <v>71</v>
      </c>
      <c r="B19" s="52"/>
      <c r="C19" s="52"/>
      <c r="D19" s="52"/>
    </row>
    <row r="20" spans="1:4" ht="30.75" customHeight="1" x14ac:dyDescent="0.2">
      <c r="A20" s="52" t="s">
        <v>72</v>
      </c>
      <c r="B20" s="52"/>
      <c r="C20" s="52"/>
      <c r="D20" s="52"/>
    </row>
    <row r="21" spans="1:4" ht="38.25" customHeight="1" x14ac:dyDescent="0.2">
      <c r="A21" s="65" t="s">
        <v>70</v>
      </c>
      <c r="B21" s="66"/>
      <c r="C21" s="66"/>
      <c r="D21" s="66"/>
    </row>
    <row r="22" spans="1:4" ht="15.75" customHeight="1" x14ac:dyDescent="0.2">
      <c r="A22" s="62" t="s">
        <v>43</v>
      </c>
      <c r="B22" s="63"/>
      <c r="C22" s="63"/>
      <c r="D22" s="64"/>
    </row>
    <row r="23" spans="1:4" ht="15.75" customHeight="1" x14ac:dyDescent="0.2">
      <c r="A23" s="24" t="s">
        <v>44</v>
      </c>
      <c r="B23" s="25" t="s">
        <v>45</v>
      </c>
      <c r="C23" s="25" t="s">
        <v>46</v>
      </c>
      <c r="D23" s="26" t="s">
        <v>47</v>
      </c>
    </row>
    <row r="24" spans="1:4" ht="15.75" customHeight="1" x14ac:dyDescent="0.2">
      <c r="A24" s="18" t="s">
        <v>48</v>
      </c>
      <c r="B24" s="19"/>
      <c r="C24" s="19" t="s">
        <v>49</v>
      </c>
      <c r="D24" s="20" t="s">
        <v>50</v>
      </c>
    </row>
    <row r="25" spans="1:4" ht="15.75" customHeight="1" x14ac:dyDescent="0.2">
      <c r="A25" s="18" t="s">
        <v>51</v>
      </c>
      <c r="B25" s="19"/>
      <c r="C25" s="19" t="s">
        <v>52</v>
      </c>
      <c r="D25" s="20" t="s">
        <v>59</v>
      </c>
    </row>
    <row r="26" spans="1:4" ht="15.75" customHeight="1" x14ac:dyDescent="0.2">
      <c r="A26" s="18" t="s">
        <v>53</v>
      </c>
      <c r="B26" s="19" t="s">
        <v>54</v>
      </c>
      <c r="C26" s="19" t="s">
        <v>55</v>
      </c>
      <c r="D26" s="20" t="s">
        <v>56</v>
      </c>
    </row>
    <row r="27" spans="1:4" ht="15.75" customHeight="1" x14ac:dyDescent="0.2">
      <c r="A27" s="18" t="s">
        <v>57</v>
      </c>
      <c r="B27" s="19" t="s">
        <v>51</v>
      </c>
      <c r="C27" s="19" t="s">
        <v>58</v>
      </c>
      <c r="D27" s="20" t="s">
        <v>59</v>
      </c>
    </row>
    <row r="28" spans="1:4" ht="15.75" customHeight="1" x14ac:dyDescent="0.2">
      <c r="A28" s="18" t="s">
        <v>60</v>
      </c>
      <c r="B28" s="19" t="s">
        <v>51</v>
      </c>
      <c r="C28" s="19" t="s">
        <v>61</v>
      </c>
      <c r="D28" s="20" t="s">
        <v>59</v>
      </c>
    </row>
    <row r="29" spans="1:4" ht="15.75" customHeight="1" x14ac:dyDescent="0.2">
      <c r="A29" s="18" t="s">
        <v>60</v>
      </c>
      <c r="B29" s="19" t="s">
        <v>62</v>
      </c>
      <c r="C29" s="19" t="s">
        <v>63</v>
      </c>
      <c r="D29" s="20" t="s">
        <v>56</v>
      </c>
    </row>
    <row r="30" spans="1:4" ht="15.75" customHeight="1" x14ac:dyDescent="0.2">
      <c r="A30" s="18" t="s">
        <v>51</v>
      </c>
      <c r="B30" s="19" t="s">
        <v>51</v>
      </c>
      <c r="C30" s="19" t="s">
        <v>64</v>
      </c>
      <c r="D30" s="20" t="s">
        <v>59</v>
      </c>
    </row>
    <row r="31" spans="1:4" ht="15.75" customHeight="1" x14ac:dyDescent="0.2">
      <c r="A31" s="21" t="s">
        <v>66</v>
      </c>
      <c r="B31" s="22" t="s">
        <v>65</v>
      </c>
      <c r="C31" s="22" t="s">
        <v>65</v>
      </c>
      <c r="D31" s="23" t="s">
        <v>56</v>
      </c>
    </row>
    <row r="32" spans="1:4" ht="15.75" customHeight="1" x14ac:dyDescent="0.2">
      <c r="A32" s="30"/>
      <c r="B32" s="30"/>
      <c r="C32" s="30"/>
      <c r="D32" s="30"/>
    </row>
    <row r="33" spans="1:10" ht="15.75" customHeight="1" x14ac:dyDescent="0.2">
      <c r="A33" s="32" t="s">
        <v>73</v>
      </c>
      <c r="B33" s="32"/>
      <c r="C33" s="59" t="s">
        <v>76</v>
      </c>
      <c r="D33" s="59"/>
      <c r="F33" s="41"/>
      <c r="G33" s="45">
        <v>2</v>
      </c>
      <c r="H33" s="41"/>
      <c r="I33" s="41"/>
      <c r="J33" s="41"/>
    </row>
    <row r="34" spans="1:10" ht="15.75" customHeight="1" thickBot="1" x14ac:dyDescent="0.25">
      <c r="A34" s="31"/>
      <c r="B34" s="31"/>
      <c r="C34" s="31"/>
      <c r="D34" s="31"/>
      <c r="F34" s="41"/>
      <c r="G34" s="41"/>
      <c r="H34" s="41"/>
      <c r="I34" s="41"/>
      <c r="J34" s="41"/>
    </row>
    <row r="35" spans="1:10" ht="15.75" customHeight="1" thickBot="1" x14ac:dyDescent="0.25">
      <c r="A35" s="56" t="s">
        <v>29</v>
      </c>
      <c r="B35" s="57"/>
      <c r="C35" s="57"/>
      <c r="D35" s="58"/>
      <c r="F35" s="41"/>
      <c r="G35" s="41"/>
      <c r="H35" s="41"/>
      <c r="I35" s="41"/>
      <c r="J35" s="41"/>
    </row>
    <row r="36" spans="1:10" ht="15.75" customHeight="1" thickBot="1" x14ac:dyDescent="0.25">
      <c r="A36" s="27" t="s">
        <v>28</v>
      </c>
      <c r="B36" s="27" t="s">
        <v>67</v>
      </c>
      <c r="C36" s="49" t="str">
        <f>IF($G$33=2,$G$36,IF($G$33=1,$H$36,"(Select TEFs to use)"))</f>
        <v>WHO 1998 TEFs</v>
      </c>
      <c r="D36" s="28" t="s">
        <v>18</v>
      </c>
      <c r="F36" s="41"/>
      <c r="G36" s="42" t="s">
        <v>74</v>
      </c>
      <c r="H36" s="42" t="s">
        <v>75</v>
      </c>
      <c r="I36" s="41"/>
      <c r="J36" s="41"/>
    </row>
    <row r="37" spans="1:10" ht="15.75" customHeight="1" x14ac:dyDescent="0.2">
      <c r="A37" s="14" t="s">
        <v>30</v>
      </c>
      <c r="B37" s="33"/>
      <c r="C37" s="46">
        <f>IF($G$33=2,$G37,IF($G$33=1,$H37,0))</f>
        <v>1</v>
      </c>
      <c r="D37" s="6">
        <f>B37*C37</f>
        <v>0</v>
      </c>
      <c r="F37" s="41"/>
      <c r="G37" s="43">
        <v>1</v>
      </c>
      <c r="H37" s="43">
        <v>1</v>
      </c>
      <c r="I37" s="41"/>
      <c r="J37" s="41"/>
    </row>
    <row r="38" spans="1:10" ht="15.75" customHeight="1" x14ac:dyDescent="0.2">
      <c r="A38" s="15" t="s">
        <v>0</v>
      </c>
      <c r="B38" s="34"/>
      <c r="C38" s="47">
        <f t="shared" ref="C38:C43" si="0">IF($G$33=2,$G38,IF($G$33=1,$H38,0))</f>
        <v>1</v>
      </c>
      <c r="D38" s="6">
        <f t="shared" ref="D38:D43" si="1">B38*C38</f>
        <v>0</v>
      </c>
      <c r="F38" s="41"/>
      <c r="G38" s="43">
        <v>1</v>
      </c>
      <c r="H38" s="43">
        <v>1</v>
      </c>
      <c r="I38" s="41"/>
      <c r="J38" s="41"/>
    </row>
    <row r="39" spans="1:10" ht="15.75" customHeight="1" x14ac:dyDescent="0.2">
      <c r="A39" s="15" t="s">
        <v>1</v>
      </c>
      <c r="B39" s="34"/>
      <c r="C39" s="47">
        <f t="shared" si="0"/>
        <v>0.1</v>
      </c>
      <c r="D39" s="6">
        <f t="shared" si="1"/>
        <v>0</v>
      </c>
      <c r="F39" s="41"/>
      <c r="G39" s="43">
        <v>0.1</v>
      </c>
      <c r="H39" s="43">
        <v>0.1</v>
      </c>
      <c r="I39" s="41"/>
      <c r="J39" s="41"/>
    </row>
    <row r="40" spans="1:10" ht="15.75" customHeight="1" x14ac:dyDescent="0.2">
      <c r="A40" s="15" t="s">
        <v>2</v>
      </c>
      <c r="B40" s="34"/>
      <c r="C40" s="47">
        <f t="shared" si="0"/>
        <v>0.1</v>
      </c>
      <c r="D40" s="6">
        <f t="shared" si="1"/>
        <v>0</v>
      </c>
      <c r="F40" s="41"/>
      <c r="G40" s="43">
        <v>0.1</v>
      </c>
      <c r="H40" s="43">
        <v>0.1</v>
      </c>
      <c r="I40" s="41"/>
      <c r="J40" s="41"/>
    </row>
    <row r="41" spans="1:10" ht="15.75" customHeight="1" x14ac:dyDescent="0.2">
      <c r="A41" s="15" t="s">
        <v>3</v>
      </c>
      <c r="B41" s="34"/>
      <c r="C41" s="47">
        <f t="shared" si="0"/>
        <v>0.1</v>
      </c>
      <c r="D41" s="6">
        <f t="shared" si="1"/>
        <v>0</v>
      </c>
      <c r="F41" s="41"/>
      <c r="G41" s="43">
        <v>0.1</v>
      </c>
      <c r="H41" s="43">
        <v>0.1</v>
      </c>
      <c r="I41" s="41"/>
      <c r="J41" s="41"/>
    </row>
    <row r="42" spans="1:10" ht="15.75" customHeight="1" x14ac:dyDescent="0.2">
      <c r="A42" s="15" t="s">
        <v>4</v>
      </c>
      <c r="B42" s="34"/>
      <c r="C42" s="47">
        <f t="shared" si="0"/>
        <v>0.01</v>
      </c>
      <c r="D42" s="6">
        <f t="shared" si="1"/>
        <v>0</v>
      </c>
      <c r="F42" s="41"/>
      <c r="G42" s="43">
        <v>0.01</v>
      </c>
      <c r="H42" s="43">
        <v>0.01</v>
      </c>
      <c r="I42" s="41"/>
      <c r="J42" s="41"/>
    </row>
    <row r="43" spans="1:10" ht="15.75" customHeight="1" thickBot="1" x14ac:dyDescent="0.25">
      <c r="A43" s="16" t="s">
        <v>5</v>
      </c>
      <c r="B43" s="35"/>
      <c r="C43" s="48">
        <f t="shared" si="0"/>
        <v>1E-4</v>
      </c>
      <c r="D43" s="7">
        <f t="shared" si="1"/>
        <v>0</v>
      </c>
      <c r="F43" s="41"/>
      <c r="G43" s="43">
        <v>1E-4</v>
      </c>
      <c r="H43" s="43">
        <v>2.9999999999999997E-4</v>
      </c>
      <c r="I43" s="41"/>
      <c r="J43" s="41"/>
    </row>
    <row r="44" spans="1:10" ht="15.75" customHeight="1" thickBot="1" x14ac:dyDescent="0.3">
      <c r="A44" s="67" t="s">
        <v>21</v>
      </c>
      <c r="B44" s="67"/>
      <c r="C44" s="68"/>
      <c r="D44" s="11">
        <f>SUM(D37:D43)</f>
        <v>0</v>
      </c>
      <c r="F44" s="41"/>
      <c r="G44" s="44"/>
      <c r="H44" s="44"/>
      <c r="I44" s="41"/>
      <c r="J44" s="41"/>
    </row>
    <row r="45" spans="1:10" ht="15.75" customHeight="1" thickBot="1" x14ac:dyDescent="0.25">
      <c r="C45" s="9"/>
      <c r="D45" s="10"/>
      <c r="F45" s="41"/>
      <c r="G45" s="44"/>
      <c r="H45" s="44"/>
      <c r="I45" s="41"/>
      <c r="J45" s="41"/>
    </row>
    <row r="46" spans="1:10" ht="15.75" customHeight="1" thickBot="1" x14ac:dyDescent="0.25">
      <c r="A46" s="56" t="s">
        <v>6</v>
      </c>
      <c r="B46" s="57"/>
      <c r="C46" s="57"/>
      <c r="D46" s="58"/>
      <c r="F46" s="41"/>
      <c r="G46" s="44"/>
      <c r="H46" s="44"/>
      <c r="I46" s="41"/>
      <c r="J46" s="41"/>
    </row>
    <row r="47" spans="1:10" ht="15.75" customHeight="1" thickBot="1" x14ac:dyDescent="0.25">
      <c r="A47" s="27" t="s">
        <v>28</v>
      </c>
      <c r="B47" s="27" t="s">
        <v>67</v>
      </c>
      <c r="C47" s="49" t="str">
        <f>C36</f>
        <v>WHO 1998 TEFs</v>
      </c>
      <c r="D47" s="28" t="s">
        <v>18</v>
      </c>
      <c r="F47" s="41"/>
      <c r="G47" s="44"/>
      <c r="H47" s="44"/>
      <c r="I47" s="41"/>
      <c r="J47" s="41"/>
    </row>
    <row r="48" spans="1:10" ht="15.75" customHeight="1" x14ac:dyDescent="0.2">
      <c r="A48" s="14" t="s">
        <v>7</v>
      </c>
      <c r="B48" s="36"/>
      <c r="C48" s="46">
        <f t="shared" ref="C48:C57" si="2">IF($G$33=2,$G48,IF($G$33=1,$H48,0))</f>
        <v>0.1</v>
      </c>
      <c r="D48" s="6">
        <f>B48*C48</f>
        <v>0</v>
      </c>
      <c r="F48" s="41"/>
      <c r="G48" s="43">
        <v>0.1</v>
      </c>
      <c r="H48" s="43">
        <v>0.1</v>
      </c>
      <c r="I48" s="41"/>
      <c r="J48" s="41"/>
    </row>
    <row r="49" spans="1:10" ht="15.75" customHeight="1" x14ac:dyDescent="0.2">
      <c r="A49" s="15" t="s">
        <v>8</v>
      </c>
      <c r="B49" s="37"/>
      <c r="C49" s="47">
        <f t="shared" si="2"/>
        <v>0.05</v>
      </c>
      <c r="D49" s="6">
        <f t="shared" ref="D49:D57" si="3">B49*C49</f>
        <v>0</v>
      </c>
      <c r="F49" s="41"/>
      <c r="G49" s="43">
        <v>0.05</v>
      </c>
      <c r="H49" s="43">
        <v>0.03</v>
      </c>
      <c r="I49" s="41"/>
      <c r="J49" s="41"/>
    </row>
    <row r="50" spans="1:10" ht="15.75" customHeight="1" x14ac:dyDescent="0.2">
      <c r="A50" s="15" t="s">
        <v>9</v>
      </c>
      <c r="B50" s="37"/>
      <c r="C50" s="47">
        <f t="shared" si="2"/>
        <v>0.5</v>
      </c>
      <c r="D50" s="6">
        <f t="shared" si="3"/>
        <v>0</v>
      </c>
      <c r="F50" s="41"/>
      <c r="G50" s="43">
        <v>0.5</v>
      </c>
      <c r="H50" s="43">
        <v>0.3</v>
      </c>
      <c r="I50" s="41"/>
      <c r="J50" s="41"/>
    </row>
    <row r="51" spans="1:10" ht="15.75" customHeight="1" x14ac:dyDescent="0.2">
      <c r="A51" s="15" t="s">
        <v>10</v>
      </c>
      <c r="B51" s="37"/>
      <c r="C51" s="47">
        <f t="shared" si="2"/>
        <v>0.1</v>
      </c>
      <c r="D51" s="6">
        <f t="shared" si="3"/>
        <v>0</v>
      </c>
      <c r="F51" s="41"/>
      <c r="G51" s="43">
        <v>0.1</v>
      </c>
      <c r="H51" s="43">
        <v>0.1</v>
      </c>
      <c r="I51" s="41"/>
      <c r="J51" s="41"/>
    </row>
    <row r="52" spans="1:10" ht="15.75" customHeight="1" x14ac:dyDescent="0.2">
      <c r="A52" s="15" t="s">
        <v>11</v>
      </c>
      <c r="B52" s="37"/>
      <c r="C52" s="47">
        <f t="shared" si="2"/>
        <v>0.1</v>
      </c>
      <c r="D52" s="6">
        <f t="shared" si="3"/>
        <v>0</v>
      </c>
      <c r="F52" s="41"/>
      <c r="G52" s="43">
        <v>0.1</v>
      </c>
      <c r="H52" s="43">
        <v>0.1</v>
      </c>
      <c r="I52" s="41"/>
      <c r="J52" s="41"/>
    </row>
    <row r="53" spans="1:10" ht="15.75" customHeight="1" x14ac:dyDescent="0.2">
      <c r="A53" s="15" t="s">
        <v>12</v>
      </c>
      <c r="B53" s="37"/>
      <c r="C53" s="47">
        <f t="shared" si="2"/>
        <v>0.1</v>
      </c>
      <c r="D53" s="6">
        <f t="shared" si="3"/>
        <v>0</v>
      </c>
      <c r="F53" s="41"/>
      <c r="G53" s="43">
        <v>0.1</v>
      </c>
      <c r="H53" s="43">
        <v>0.1</v>
      </c>
      <c r="I53" s="41"/>
      <c r="J53" s="41"/>
    </row>
    <row r="54" spans="1:10" ht="15.75" customHeight="1" x14ac:dyDescent="0.2">
      <c r="A54" s="15" t="s">
        <v>13</v>
      </c>
      <c r="B54" s="37"/>
      <c r="C54" s="47">
        <f t="shared" si="2"/>
        <v>0.1</v>
      </c>
      <c r="D54" s="6">
        <f t="shared" si="3"/>
        <v>0</v>
      </c>
      <c r="F54" s="41"/>
      <c r="G54" s="43">
        <v>0.1</v>
      </c>
      <c r="H54" s="43">
        <v>0.1</v>
      </c>
      <c r="I54" s="41" t="s">
        <v>37</v>
      </c>
      <c r="J54" s="41"/>
    </row>
    <row r="55" spans="1:10" ht="15.75" customHeight="1" x14ac:dyDescent="0.2">
      <c r="A55" s="15" t="s">
        <v>14</v>
      </c>
      <c r="B55" s="37"/>
      <c r="C55" s="47">
        <f t="shared" si="2"/>
        <v>0.01</v>
      </c>
      <c r="D55" s="6">
        <f t="shared" si="3"/>
        <v>0</v>
      </c>
      <c r="F55" s="41"/>
      <c r="G55" s="43">
        <v>0.01</v>
      </c>
      <c r="H55" s="43">
        <v>0.01</v>
      </c>
      <c r="I55" s="41" t="s">
        <v>38</v>
      </c>
      <c r="J55" s="41"/>
    </row>
    <row r="56" spans="1:10" ht="15.75" customHeight="1" x14ac:dyDescent="0.2">
      <c r="A56" s="15" t="s">
        <v>15</v>
      </c>
      <c r="B56" s="37"/>
      <c r="C56" s="47">
        <f t="shared" si="2"/>
        <v>0.01</v>
      </c>
      <c r="D56" s="6">
        <f t="shared" si="3"/>
        <v>0</v>
      </c>
      <c r="F56" s="41"/>
      <c r="G56" s="43">
        <v>0.01</v>
      </c>
      <c r="H56" s="43">
        <v>0.01</v>
      </c>
      <c r="I56" s="41" t="s">
        <v>39</v>
      </c>
      <c r="J56" s="41"/>
    </row>
    <row r="57" spans="1:10" ht="15.75" customHeight="1" thickBot="1" x14ac:dyDescent="0.25">
      <c r="A57" s="16" t="s">
        <v>16</v>
      </c>
      <c r="B57" s="35"/>
      <c r="C57" s="48">
        <f t="shared" si="2"/>
        <v>1E-4</v>
      </c>
      <c r="D57" s="8">
        <f t="shared" si="3"/>
        <v>0</v>
      </c>
      <c r="F57" s="41"/>
      <c r="G57" s="43">
        <v>1E-4</v>
      </c>
      <c r="H57" s="43">
        <v>2.9999999999999997E-4</v>
      </c>
      <c r="I57" s="41" t="s">
        <v>40</v>
      </c>
      <c r="J57" s="41"/>
    </row>
    <row r="58" spans="1:10" ht="15.75" customHeight="1" thickBot="1" x14ac:dyDescent="0.3">
      <c r="A58" s="29" t="s">
        <v>36</v>
      </c>
      <c r="B58" s="17"/>
      <c r="C58" s="12" t="s">
        <v>19</v>
      </c>
      <c r="D58" s="11">
        <f>SUM(D48:D57)</f>
        <v>0</v>
      </c>
    </row>
    <row r="59" spans="1:10" ht="15.75" customHeight="1" thickBot="1" x14ac:dyDescent="0.25">
      <c r="B59" s="3"/>
    </row>
    <row r="60" spans="1:10" ht="15.75" customHeight="1" thickBot="1" x14ac:dyDescent="0.3">
      <c r="A60" s="3"/>
      <c r="B60" s="3"/>
      <c r="C60" s="12" t="s">
        <v>20</v>
      </c>
      <c r="D60" s="11">
        <f>D44+D58</f>
        <v>0</v>
      </c>
    </row>
    <row r="61" spans="1:10" ht="15.75" customHeight="1" x14ac:dyDescent="0.3">
      <c r="D61" s="2"/>
    </row>
    <row r="62" spans="1:10" ht="15.75" customHeight="1" x14ac:dyDescent="0.2">
      <c r="A62" s="60" t="str">
        <f>("The concentration shown "&amp;IF($D$60&gt;0.000007,"EXCEEDS","does not exceed")&amp;" the Residential Direct Exposure SCTL of 7.0e-06 mg/kg.")</f>
        <v>The concentration shown does not exceed the Residential Direct Exposure SCTL of 7.0e-06 mg/kg.</v>
      </c>
      <c r="B62" s="60"/>
      <c r="C62" s="60"/>
      <c r="D62" s="60"/>
    </row>
    <row r="63" spans="1:10" ht="15.75" customHeight="1" x14ac:dyDescent="0.2"/>
    <row r="64" spans="1:10" ht="15.75" customHeight="1" x14ac:dyDescent="0.2">
      <c r="A64" s="60" t="str">
        <f>("The concentration shown "&amp;IF($D$60&gt;0.00003,"EXCEEDS","does not exceed")&amp;" the Industrial Direct Exposure SCTL of 3.0e-05 mg/kg.")</f>
        <v>The concentration shown does not exceed the Industrial Direct Exposure SCTL of 3.0e-05 mg/kg.</v>
      </c>
      <c r="B64" s="60"/>
      <c r="C64" s="60"/>
      <c r="D64" s="60"/>
    </row>
    <row r="66" spans="1:4" ht="15.75" x14ac:dyDescent="0.2">
      <c r="A66" s="13"/>
      <c r="B66" s="13"/>
      <c r="C66" s="13"/>
      <c r="D66" s="13"/>
    </row>
    <row r="67" spans="1:4" ht="15.75" x14ac:dyDescent="0.2">
      <c r="A67" s="13"/>
      <c r="B67" s="13"/>
      <c r="C67" s="13"/>
      <c r="D67" s="13"/>
    </row>
  </sheetData>
  <sheetProtection sheet="1" objects="1" scenarios="1"/>
  <mergeCells count="22">
    <mergeCell ref="A17:D17"/>
    <mergeCell ref="A18:D18"/>
    <mergeCell ref="A22:D22"/>
    <mergeCell ref="A19:D19"/>
    <mergeCell ref="A21:D21"/>
    <mergeCell ref="A44:C44"/>
    <mergeCell ref="A20:D20"/>
    <mergeCell ref="A35:D35"/>
    <mergeCell ref="A46:D46"/>
    <mergeCell ref="C33:D33"/>
    <mergeCell ref="A62:D62"/>
    <mergeCell ref="A64:D64"/>
    <mergeCell ref="A2:D2"/>
    <mergeCell ref="A1:D1"/>
    <mergeCell ref="A15:D15"/>
    <mergeCell ref="A16:D16"/>
    <mergeCell ref="A11:D11"/>
    <mergeCell ref="A12:D12"/>
    <mergeCell ref="B3:C3"/>
    <mergeCell ref="B4:C4"/>
    <mergeCell ref="A13:D13"/>
    <mergeCell ref="A14:D14"/>
  </mergeCells>
  <phoneticPr fontId="0" type="noConversion"/>
  <conditionalFormatting sqref="A67:D67">
    <cfRule type="cellIs" dxfId="7" priority="7" stopIfTrue="1" operator="equal">
      <formula>$I$38</formula>
    </cfRule>
    <cfRule type="cellIs" dxfId="6" priority="8" stopIfTrue="1" operator="equal">
      <formula>$I$39</formula>
    </cfRule>
  </conditionalFormatting>
  <conditionalFormatting sqref="A62:D62">
    <cfRule type="cellIs" dxfId="5" priority="9" stopIfTrue="1" operator="equal">
      <formula>$I$55</formula>
    </cfRule>
    <cfRule type="cellIs" dxfId="4" priority="10" stopIfTrue="1" operator="equal">
      <formula>$I$54</formula>
    </cfRule>
  </conditionalFormatting>
  <conditionalFormatting sqref="A64:D64">
    <cfRule type="cellIs" dxfId="3" priority="11" stopIfTrue="1" operator="equal">
      <formula>$I$57</formula>
    </cfRule>
    <cfRule type="cellIs" dxfId="2" priority="12" stopIfTrue="1" operator="equal">
      <formula>$I$56</formula>
    </cfRule>
  </conditionalFormatting>
  <conditionalFormatting sqref="C37:C43">
    <cfRule type="cellIs" dxfId="1" priority="2" stopIfTrue="1" operator="equal">
      <formula>0</formula>
    </cfRule>
  </conditionalFormatting>
  <conditionalFormatting sqref="C48:C57">
    <cfRule type="cellIs" dxfId="0" priority="1" stopIfTrue="1" operator="equal">
      <formula>0</formula>
    </cfRule>
  </conditionalFormatting>
  <printOptions horizontalCentered="1"/>
  <pageMargins left="0.36" right="0.26" top="0.71" bottom="0.78" header="0.5" footer="0.5"/>
  <pageSetup scale="95" orientation="portrait" horizontalDpi="2400" verticalDpi="2400" r:id="rId1"/>
  <headerFooter alignWithMargins="0">
    <oddHeader>&amp;R&amp;8&amp;D</oddHeader>
    <oddFooter>&amp;L&amp;8&amp;F/&amp;A&amp;Cpage &amp;P of &amp;N&amp;R&amp;8rev. 06/20/12</oddFooter>
  </headerFooter>
  <rowBreaks count="1" manualBreakCount="1">
    <brk id="31"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WHO 2005 TEFs">
              <controlPr defaultSize="0" autoFill="0" autoLine="0" autoPict="0">
                <anchor moveWithCells="1" sizeWithCells="1">
                  <from>
                    <xdr:col>1</xdr:col>
                    <xdr:colOff>1200150</xdr:colOff>
                    <xdr:row>32</xdr:row>
                    <xdr:rowOff>28575</xdr:rowOff>
                  </from>
                  <to>
                    <xdr:col>2</xdr:col>
                    <xdr:colOff>800100</xdr:colOff>
                    <xdr:row>32</xdr:row>
                    <xdr:rowOff>171450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sizeWithCells="1">
                  <from>
                    <xdr:col>1</xdr:col>
                    <xdr:colOff>66675</xdr:colOff>
                    <xdr:row>32</xdr:row>
                    <xdr:rowOff>28575</xdr:rowOff>
                  </from>
                  <to>
                    <xdr:col>1</xdr:col>
                    <xdr:colOff>1162050</xdr:colOff>
                    <xdr:row>32</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Dioxin TEQs</vt:lpstr>
      <vt:lpstr>'Dioxin TEQs'!Print_Area</vt:lpstr>
      <vt:lpstr>'Dioxin TEQs'!Print_Titles</vt:lpstr>
    </vt:vector>
  </TitlesOfParts>
  <Company>FDEP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Dioxin/Furan Converison Table</dc:title>
  <dc:creator>BWC/PTS</dc:creator>
  <dc:description>Use to calculate dioxin and furan TEQs.</dc:description>
  <cp:lastModifiedBy>Austin R. Manny</cp:lastModifiedBy>
  <cp:lastPrinted>2012-06-20T11:46:08Z</cp:lastPrinted>
  <dcterms:created xsi:type="dcterms:W3CDTF">2005-04-26T13:22:53Z</dcterms:created>
  <dcterms:modified xsi:type="dcterms:W3CDTF">2017-01-23T21:46:51Z</dcterms:modified>
</cp:coreProperties>
</file>