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SpeasFrost_S\Desktop\"/>
    </mc:Choice>
  </mc:AlternateContent>
  <xr:revisionPtr revIDLastSave="0" documentId="8_{CC580C4B-03DF-4470-811F-E7E1B653C382}" xr6:coauthVersionLast="44" xr6:coauthVersionMax="44" xr10:uidLastSave="{00000000-0000-0000-0000-000000000000}"/>
  <bookViews>
    <workbookView xWindow="-108" yWindow="-108" windowWidth="23256" windowHeight="12576" tabRatio="805" xr2:uid="{00000000-000D-0000-FFFF-FFFF00000000}"/>
  </bookViews>
  <sheets>
    <sheet name="Project Info" sheetId="9" r:id="rId1"/>
    <sheet name="Afford 1" sheetId="1" r:id="rId2"/>
    <sheet name="Census Place Name and Number" sheetId="7" r:id="rId3"/>
    <sheet name="Census Place Index Missing" sheetId="8" state="hidden" r:id="rId4"/>
    <sheet name="County Data" sheetId="2" state="hidden" r:id="rId5"/>
    <sheet name="County Index" sheetId="3" state="hidden" r:id="rId6"/>
    <sheet name="Place Data" sheetId="5" state="hidden" r:id="rId7"/>
  </sheets>
  <definedNames>
    <definedName name="Does_this_include_Davis_Bacon_provisions?">'Project Info'!$R$3:$R$4</definedName>
    <definedName name="_xlnm.Print_Area" localSheetId="1">'Afford 1'!$A$1:$E$37</definedName>
    <definedName name="_xlnm.Print_Area" localSheetId="0">'Project Info'!$A$1:$G$19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 l="1"/>
  <c r="C7" i="1" l="1"/>
  <c r="R9" i="9"/>
  <c r="R8" i="9"/>
  <c r="R7" i="9"/>
  <c r="R6" i="9"/>
  <c r="B11" i="9" l="1"/>
  <c r="C33" i="1"/>
  <c r="C32" i="1"/>
  <c r="C31" i="1"/>
  <c r="C30" i="1"/>
  <c r="C29" i="1"/>
  <c r="C28" i="1"/>
  <c r="C27" i="1"/>
  <c r="C26" i="1"/>
  <c r="C25" i="1"/>
  <c r="C24" i="1"/>
  <c r="C23" i="1"/>
  <c r="C22" i="1"/>
  <c r="C21" i="1"/>
  <c r="C20" i="1"/>
  <c r="C19" i="1"/>
  <c r="C18" i="1"/>
  <c r="C17" i="1"/>
  <c r="C16" i="1"/>
  <c r="C15" i="1"/>
  <c r="C14" i="1"/>
  <c r="C13" i="1"/>
  <c r="C12" i="1"/>
  <c r="C11" i="1"/>
  <c r="C10" i="1"/>
  <c r="E33" i="1"/>
  <c r="E32" i="1"/>
  <c r="E31" i="1"/>
  <c r="E30" i="1"/>
  <c r="E29" i="1"/>
  <c r="E28" i="1"/>
  <c r="E27" i="1"/>
  <c r="E26" i="1"/>
  <c r="E25" i="1"/>
  <c r="E24" i="1"/>
  <c r="E23" i="1"/>
  <c r="E22" i="1"/>
  <c r="E21" i="1"/>
  <c r="E20" i="1"/>
  <c r="E19" i="1"/>
  <c r="E18" i="1"/>
  <c r="E17" i="1"/>
  <c r="E16" i="1"/>
  <c r="E15" i="1"/>
  <c r="E14" i="1"/>
  <c r="E13" i="1"/>
  <c r="E12" i="1"/>
  <c r="E11" i="1"/>
  <c r="E10" i="1"/>
  <c r="E9" i="1"/>
  <c r="C9" i="1"/>
  <c r="D33" i="1" l="1"/>
  <c r="D32" i="1"/>
  <c r="D31" i="1"/>
  <c r="D30" i="1"/>
  <c r="D29" i="1"/>
  <c r="D28" i="1"/>
  <c r="D27" i="1"/>
  <c r="D26" i="1"/>
  <c r="D25" i="1"/>
  <c r="D24" i="1"/>
  <c r="D23" i="1"/>
  <c r="D22" i="1"/>
  <c r="D21" i="1"/>
  <c r="D20" i="1"/>
  <c r="D19" i="1"/>
  <c r="D18" i="1"/>
  <c r="D17" i="1"/>
  <c r="D16" i="1"/>
  <c r="D15" i="1"/>
  <c r="D14" i="1"/>
  <c r="D13" i="1"/>
  <c r="D12" i="1"/>
  <c r="D11" i="1"/>
  <c r="D10" i="1"/>
  <c r="E74" i="3" l="1"/>
  <c r="F74" i="3"/>
  <c r="G74" i="3" s="1"/>
  <c r="E8" i="3"/>
  <c r="F8" i="3"/>
  <c r="E9" i="3"/>
  <c r="F9" i="3"/>
  <c r="E10" i="3"/>
  <c r="F10" i="3"/>
  <c r="E11" i="3"/>
  <c r="F11" i="3"/>
  <c r="E12" i="3"/>
  <c r="G12" i="3" s="1"/>
  <c r="F12" i="3"/>
  <c r="E13" i="3"/>
  <c r="F13" i="3"/>
  <c r="E14" i="3"/>
  <c r="F14" i="3"/>
  <c r="E15" i="3"/>
  <c r="F15" i="3"/>
  <c r="G15" i="3" s="1"/>
  <c r="E16" i="3"/>
  <c r="F16" i="3"/>
  <c r="E17" i="3"/>
  <c r="F17" i="3"/>
  <c r="E18" i="3"/>
  <c r="F18" i="3"/>
  <c r="E19" i="3"/>
  <c r="F19" i="3"/>
  <c r="E20" i="3"/>
  <c r="G20" i="3" s="1"/>
  <c r="F20" i="3"/>
  <c r="E21" i="3"/>
  <c r="F21" i="3"/>
  <c r="E22" i="3"/>
  <c r="F22" i="3"/>
  <c r="E23" i="3"/>
  <c r="F23" i="3"/>
  <c r="G23" i="3" s="1"/>
  <c r="E24" i="3"/>
  <c r="F24" i="3"/>
  <c r="G24" i="3" s="1"/>
  <c r="E25" i="3"/>
  <c r="F25" i="3"/>
  <c r="E26" i="3"/>
  <c r="G26" i="3" s="1"/>
  <c r="F26" i="3"/>
  <c r="E27" i="3"/>
  <c r="F27" i="3"/>
  <c r="E28" i="3"/>
  <c r="F28" i="3"/>
  <c r="E29" i="3"/>
  <c r="F29" i="3"/>
  <c r="E30" i="3"/>
  <c r="G30" i="3" s="1"/>
  <c r="F30" i="3"/>
  <c r="E31" i="3"/>
  <c r="F31" i="3"/>
  <c r="G31" i="3" s="1"/>
  <c r="E32" i="3"/>
  <c r="F32" i="3"/>
  <c r="E33" i="3"/>
  <c r="F33" i="3"/>
  <c r="E34" i="3"/>
  <c r="G34" i="3" s="1"/>
  <c r="F34" i="3"/>
  <c r="E35" i="3"/>
  <c r="F35" i="3"/>
  <c r="E36" i="3"/>
  <c r="F36" i="3"/>
  <c r="G36" i="3"/>
  <c r="E37" i="3"/>
  <c r="F37" i="3"/>
  <c r="E38" i="3"/>
  <c r="F38" i="3"/>
  <c r="E39" i="3"/>
  <c r="F39" i="3"/>
  <c r="E40" i="3"/>
  <c r="F40" i="3"/>
  <c r="G40" i="3" s="1"/>
  <c r="E41" i="3"/>
  <c r="G41" i="3" s="1"/>
  <c r="F41" i="3"/>
  <c r="E42" i="3"/>
  <c r="F42" i="3"/>
  <c r="E43" i="3"/>
  <c r="F43" i="3"/>
  <c r="E44" i="3"/>
  <c r="F44" i="3"/>
  <c r="E45" i="3"/>
  <c r="G45" i="3" s="1"/>
  <c r="F45" i="3"/>
  <c r="E46" i="3"/>
  <c r="F46" i="3"/>
  <c r="E47" i="3"/>
  <c r="F47" i="3"/>
  <c r="E48" i="3"/>
  <c r="F48" i="3"/>
  <c r="E49" i="3"/>
  <c r="G49" i="3" s="1"/>
  <c r="F49" i="3"/>
  <c r="E50" i="3"/>
  <c r="F50" i="3"/>
  <c r="E51" i="3"/>
  <c r="F51" i="3"/>
  <c r="E52" i="3"/>
  <c r="F52" i="3"/>
  <c r="E53" i="3"/>
  <c r="G53" i="3" s="1"/>
  <c r="F53" i="3"/>
  <c r="E54" i="3"/>
  <c r="F54" i="3"/>
  <c r="E55" i="3"/>
  <c r="F55" i="3"/>
  <c r="E56" i="3"/>
  <c r="F56" i="3"/>
  <c r="E57" i="3"/>
  <c r="F57" i="3"/>
  <c r="G57" i="3"/>
  <c r="E58" i="3"/>
  <c r="F58" i="3"/>
  <c r="E59" i="3"/>
  <c r="F59" i="3"/>
  <c r="E60" i="3"/>
  <c r="G60" i="3" s="1"/>
  <c r="F60" i="3"/>
  <c r="E61" i="3"/>
  <c r="F61" i="3"/>
  <c r="E62" i="3"/>
  <c r="F62" i="3"/>
  <c r="E63" i="3"/>
  <c r="F63" i="3"/>
  <c r="E64" i="3"/>
  <c r="G64" i="3" s="1"/>
  <c r="F64" i="3"/>
  <c r="E65" i="3"/>
  <c r="G65" i="3" s="1"/>
  <c r="F65" i="3"/>
  <c r="E66" i="3"/>
  <c r="F66" i="3"/>
  <c r="E67" i="3"/>
  <c r="F67" i="3"/>
  <c r="E68" i="3"/>
  <c r="F68" i="3"/>
  <c r="G68" i="3"/>
  <c r="E69" i="3"/>
  <c r="G69" i="3" s="1"/>
  <c r="F69" i="3"/>
  <c r="E70" i="3"/>
  <c r="F70" i="3"/>
  <c r="E71" i="3"/>
  <c r="F71" i="3"/>
  <c r="E72" i="3"/>
  <c r="F72" i="3"/>
  <c r="E73" i="3"/>
  <c r="F73" i="3"/>
  <c r="G73" i="3"/>
  <c r="I74"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C74"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A21" i="3"/>
  <c r="A22" i="3"/>
  <c r="A23" i="3" s="1"/>
  <c r="A24" i="3" s="1"/>
  <c r="A25" i="3" s="1"/>
  <c r="A26" i="3" s="1"/>
  <c r="A27" i="3" s="1"/>
  <c r="A28" i="3" s="1"/>
  <c r="A29" i="3" s="1"/>
  <c r="A30" i="3" s="1"/>
  <c r="A31" i="3" s="1"/>
  <c r="A32" i="3" s="1"/>
  <c r="A33" i="3" s="1"/>
  <c r="A34" i="3" s="1"/>
  <c r="A35" i="3" s="1"/>
  <c r="A36" i="3" s="1"/>
  <c r="A37" i="3" s="1"/>
  <c r="A38" i="3" s="1"/>
  <c r="A39" i="3" s="1"/>
  <c r="A40" i="3" s="1"/>
  <c r="A41" i="3" s="1"/>
  <c r="A52" i="3"/>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C5" i="3"/>
  <c r="A9" i="3"/>
  <c r="A10" i="3" s="1"/>
  <c r="A11" i="3" s="1"/>
  <c r="A12" i="3" s="1"/>
  <c r="A13" i="3" s="1"/>
  <c r="A14" i="3" s="1"/>
  <c r="A15" i="3" s="1"/>
  <c r="A16" i="3" s="1"/>
  <c r="A17" i="3" s="1"/>
  <c r="A18" i="3" s="1"/>
  <c r="A19" i="3" s="1"/>
  <c r="F5" i="3"/>
  <c r="E5" i="3"/>
  <c r="G52" i="3" l="1"/>
  <c r="G10" i="3"/>
  <c r="G44" i="3"/>
  <c r="G25" i="3"/>
  <c r="G17" i="3"/>
  <c r="G9" i="3"/>
  <c r="G56" i="3"/>
  <c r="G37" i="3"/>
  <c r="G33" i="3"/>
  <c r="G32" i="3"/>
  <c r="G28" i="3"/>
  <c r="G16" i="3"/>
  <c r="G8" i="3"/>
  <c r="G48" i="3"/>
  <c r="G18" i="3"/>
  <c r="G21" i="3"/>
  <c r="I78" i="3"/>
  <c r="G72" i="3"/>
  <c r="G61" i="3"/>
  <c r="G42" i="3"/>
  <c r="G70" i="3"/>
  <c r="G67" i="3"/>
  <c r="G62" i="3"/>
  <c r="G54" i="3"/>
  <c r="G46" i="3"/>
  <c r="G38" i="3"/>
  <c r="G29" i="3"/>
  <c r="G27" i="3"/>
  <c r="G22" i="3"/>
  <c r="G13" i="3"/>
  <c r="G11" i="3"/>
  <c r="G39" i="3"/>
  <c r="G66" i="3"/>
  <c r="G58" i="3"/>
  <c r="G50" i="3"/>
  <c r="G35" i="3"/>
  <c r="G19" i="3"/>
  <c r="G14" i="3"/>
  <c r="A42" i="3"/>
  <c r="A43" i="3" s="1"/>
  <c r="A44" i="3" s="1"/>
  <c r="A45" i="3" s="1"/>
  <c r="A46" i="3" s="1"/>
  <c r="A47" i="3" s="1"/>
  <c r="A48" i="3" s="1"/>
  <c r="A49" i="3" s="1"/>
  <c r="C76" i="3"/>
  <c r="D12" i="3" s="1"/>
  <c r="E76" i="3"/>
  <c r="G71" i="3"/>
  <c r="G63" i="3"/>
  <c r="G55" i="3"/>
  <c r="G47" i="3"/>
  <c r="J65" i="3"/>
  <c r="J61" i="3"/>
  <c r="J37" i="3"/>
  <c r="I76" i="3"/>
  <c r="J69" i="3" s="1"/>
  <c r="C78" i="3"/>
  <c r="G59" i="3"/>
  <c r="G51" i="3"/>
  <c r="G43" i="3"/>
  <c r="E34" i="1"/>
  <c r="D24" i="3" l="1"/>
  <c r="J33" i="3"/>
  <c r="G76" i="3"/>
  <c r="H65" i="3" s="1"/>
  <c r="J45" i="3"/>
  <c r="J29" i="3"/>
  <c r="J49" i="3"/>
  <c r="D56" i="3"/>
  <c r="H73" i="3"/>
  <c r="H57" i="3"/>
  <c r="H45" i="3"/>
  <c r="H41" i="3"/>
  <c r="H24" i="3"/>
  <c r="H15" i="3"/>
  <c r="H27" i="3"/>
  <c r="H10" i="3"/>
  <c r="H21" i="3"/>
  <c r="H17" i="3"/>
  <c r="H13" i="3"/>
  <c r="H20" i="3"/>
  <c r="H34" i="3"/>
  <c r="H9" i="3"/>
  <c r="H56" i="3"/>
  <c r="H30" i="3"/>
  <c r="H22" i="3"/>
  <c r="H33" i="3"/>
  <c r="H68" i="3"/>
  <c r="H29" i="3"/>
  <c r="H64" i="3"/>
  <c r="H60" i="3"/>
  <c r="H58" i="3"/>
  <c r="H54" i="3"/>
  <c r="H28" i="3"/>
  <c r="H74" i="3"/>
  <c r="H72" i="3"/>
  <c r="H40" i="3"/>
  <c r="H36" i="3"/>
  <c r="H46" i="3"/>
  <c r="H32" i="3"/>
  <c r="H44" i="3"/>
  <c r="D52" i="3"/>
  <c r="J53" i="3"/>
  <c r="D32" i="3"/>
  <c r="D64" i="3"/>
  <c r="H63" i="3"/>
  <c r="D28" i="3"/>
  <c r="D60" i="3"/>
  <c r="H71" i="3"/>
  <c r="D20" i="3"/>
  <c r="J71" i="3"/>
  <c r="J67" i="3"/>
  <c r="J63" i="3"/>
  <c r="J59" i="3"/>
  <c r="J55" i="3"/>
  <c r="J51" i="3"/>
  <c r="J47" i="3"/>
  <c r="J43" i="3"/>
  <c r="J39" i="3"/>
  <c r="J35" i="3"/>
  <c r="J31" i="3"/>
  <c r="J27" i="3"/>
  <c r="J23" i="3"/>
  <c r="J74" i="3"/>
  <c r="J70" i="3"/>
  <c r="J66" i="3"/>
  <c r="J62" i="3"/>
  <c r="J58" i="3"/>
  <c r="J54" i="3"/>
  <c r="J50" i="3"/>
  <c r="J46" i="3"/>
  <c r="J42" i="3"/>
  <c r="J38" i="3"/>
  <c r="J34" i="3"/>
  <c r="J30" i="3"/>
  <c r="J26" i="3"/>
  <c r="J68" i="3"/>
  <c r="J52" i="3"/>
  <c r="J36" i="3"/>
  <c r="J20" i="3"/>
  <c r="J16" i="3"/>
  <c r="J12" i="3"/>
  <c r="J8" i="3"/>
  <c r="J64" i="3"/>
  <c r="J48" i="3"/>
  <c r="J32" i="3"/>
  <c r="J24" i="3"/>
  <c r="J19" i="3"/>
  <c r="J15" i="3"/>
  <c r="J11" i="3"/>
  <c r="J60" i="3"/>
  <c r="J44" i="3"/>
  <c r="J25" i="3"/>
  <c r="J22" i="3"/>
  <c r="J18" i="3"/>
  <c r="J14" i="3"/>
  <c r="J10" i="3"/>
  <c r="J72" i="3"/>
  <c r="J56" i="3"/>
  <c r="J13" i="3"/>
  <c r="J40" i="3"/>
  <c r="J28" i="3"/>
  <c r="J9" i="3"/>
  <c r="J17" i="3"/>
  <c r="J21" i="3"/>
  <c r="J41" i="3"/>
  <c r="J57" i="3"/>
  <c r="J73" i="3"/>
  <c r="D40" i="3"/>
  <c r="D72" i="3"/>
  <c r="H55" i="3"/>
  <c r="D71" i="3"/>
  <c r="D36" i="3"/>
  <c r="D68" i="3"/>
  <c r="D67" i="3"/>
  <c r="D63" i="3"/>
  <c r="D59" i="3"/>
  <c r="D55" i="3"/>
  <c r="D51" i="3"/>
  <c r="D47" i="3"/>
  <c r="D43" i="3"/>
  <c r="D39" i="3"/>
  <c r="D35" i="3"/>
  <c r="D31" i="3"/>
  <c r="D27" i="3"/>
  <c r="D23" i="3"/>
  <c r="D74" i="3"/>
  <c r="D70" i="3"/>
  <c r="D66" i="3"/>
  <c r="D62" i="3"/>
  <c r="D58" i="3"/>
  <c r="D54" i="3"/>
  <c r="D50" i="3"/>
  <c r="D46" i="3"/>
  <c r="D42" i="3"/>
  <c r="D38" i="3"/>
  <c r="D34" i="3"/>
  <c r="D30" i="3"/>
  <c r="D65" i="3"/>
  <c r="D49" i="3"/>
  <c r="D33" i="3"/>
  <c r="D26" i="3"/>
  <c r="D21" i="3"/>
  <c r="D17" i="3"/>
  <c r="D13" i="3"/>
  <c r="D9" i="3"/>
  <c r="D61" i="3"/>
  <c r="D45" i="3"/>
  <c r="D29" i="3"/>
  <c r="D73" i="3"/>
  <c r="D57" i="3"/>
  <c r="D41" i="3"/>
  <c r="D19" i="3"/>
  <c r="D15" i="3"/>
  <c r="D11" i="3"/>
  <c r="D69" i="3"/>
  <c r="D10" i="3"/>
  <c r="D22" i="3"/>
  <c r="D53" i="3"/>
  <c r="D37" i="3"/>
  <c r="D18" i="3"/>
  <c r="D25" i="3"/>
  <c r="D14" i="3"/>
  <c r="H51" i="3"/>
  <c r="G78" i="3"/>
  <c r="H43" i="3"/>
  <c r="D8" i="3"/>
  <c r="D48" i="3"/>
  <c r="H47" i="3"/>
  <c r="K47" i="3" s="1"/>
  <c r="L47" i="3" s="1"/>
  <c r="D44" i="3"/>
  <c r="D16" i="3"/>
  <c r="H70" i="3" l="1"/>
  <c r="H37" i="3"/>
  <c r="H39" i="3"/>
  <c r="H18" i="3"/>
  <c r="K18" i="3" s="1"/>
  <c r="L18" i="3" s="1"/>
  <c r="H14" i="3"/>
  <c r="K14" i="3" s="1"/>
  <c r="L14" i="3" s="1"/>
  <c r="H53" i="3"/>
  <c r="H52" i="3"/>
  <c r="K52" i="3" s="1"/>
  <c r="L52" i="3" s="1"/>
  <c r="H12" i="3"/>
  <c r="K12" i="3" s="1"/>
  <c r="L12" i="3" s="1"/>
  <c r="H67" i="3"/>
  <c r="H61" i="3"/>
  <c r="K43" i="3"/>
  <c r="L43" i="3" s="1"/>
  <c r="H59" i="3"/>
  <c r="H50" i="3"/>
  <c r="K50" i="3" s="1"/>
  <c r="L50" i="3" s="1"/>
  <c r="H42" i="3"/>
  <c r="H26" i="3"/>
  <c r="H16" i="3"/>
  <c r="K16" i="3" s="1"/>
  <c r="L16" i="3" s="1"/>
  <c r="H11" i="3"/>
  <c r="H69" i="3"/>
  <c r="K55" i="3"/>
  <c r="L55" i="3" s="1"/>
  <c r="H38" i="3"/>
  <c r="H25" i="3"/>
  <c r="K25" i="3" s="1"/>
  <c r="L25" i="3" s="1"/>
  <c r="H48" i="3"/>
  <c r="H62" i="3"/>
  <c r="H66" i="3"/>
  <c r="H8" i="3"/>
  <c r="K8" i="3" s="1"/>
  <c r="H23" i="3"/>
  <c r="H31" i="3"/>
  <c r="H35" i="3"/>
  <c r="K35" i="3" s="1"/>
  <c r="L35" i="3" s="1"/>
  <c r="H19" i="3"/>
  <c r="K19" i="3" s="1"/>
  <c r="L19" i="3" s="1"/>
  <c r="H49" i="3"/>
  <c r="K44" i="3"/>
  <c r="L44" i="3" s="1"/>
  <c r="K64" i="3"/>
  <c r="L64" i="3" s="1"/>
  <c r="K33" i="3"/>
  <c r="L33" i="3" s="1"/>
  <c r="K27" i="3"/>
  <c r="L27" i="3" s="1"/>
  <c r="K15" i="3"/>
  <c r="L15" i="3" s="1"/>
  <c r="K45" i="3"/>
  <c r="L45" i="3" s="1"/>
  <c r="K58" i="3"/>
  <c r="L58" i="3" s="1"/>
  <c r="K21" i="3"/>
  <c r="L21" i="3" s="1"/>
  <c r="K61" i="3"/>
  <c r="L61" i="3" s="1"/>
  <c r="K32" i="3"/>
  <c r="L32" i="3" s="1"/>
  <c r="K40" i="3"/>
  <c r="L40" i="3" s="1"/>
  <c r="K28" i="3"/>
  <c r="L28" i="3" s="1"/>
  <c r="K38" i="3"/>
  <c r="L38" i="3" s="1"/>
  <c r="K48" i="3"/>
  <c r="L48" i="3" s="1"/>
  <c r="K62" i="3"/>
  <c r="L62" i="3" s="1"/>
  <c r="K66" i="3"/>
  <c r="L66" i="3" s="1"/>
  <c r="D9" i="1" s="1"/>
  <c r="D34" i="1" s="1"/>
  <c r="E37" i="1" s="1"/>
  <c r="K23" i="3"/>
  <c r="L23" i="3" s="1"/>
  <c r="K31" i="3"/>
  <c r="L31" i="3" s="1"/>
  <c r="K49" i="3"/>
  <c r="L49" i="3" s="1"/>
  <c r="K65" i="3"/>
  <c r="L65" i="3" s="1"/>
  <c r="J76" i="3"/>
  <c r="J78" i="3"/>
  <c r="K74" i="3"/>
  <c r="L74" i="3" s="1"/>
  <c r="K56" i="3"/>
  <c r="L56" i="3" s="1"/>
  <c r="K63" i="3"/>
  <c r="L63" i="3" s="1"/>
  <c r="K59" i="3"/>
  <c r="L59" i="3" s="1"/>
  <c r="K46" i="3"/>
  <c r="L46" i="3" s="1"/>
  <c r="K54" i="3"/>
  <c r="L54" i="3" s="1"/>
  <c r="K60" i="3"/>
  <c r="L60" i="3" s="1"/>
  <c r="K29" i="3"/>
  <c r="L29" i="3" s="1"/>
  <c r="K39" i="3"/>
  <c r="L39" i="3" s="1"/>
  <c r="K26" i="3"/>
  <c r="L26" i="3" s="1"/>
  <c r="K9" i="3"/>
  <c r="L9" i="3" s="1"/>
  <c r="K20" i="3"/>
  <c r="L20" i="3" s="1"/>
  <c r="K13" i="3"/>
  <c r="L13" i="3" s="1"/>
  <c r="K10" i="3"/>
  <c r="L10" i="3" s="1"/>
  <c r="K67" i="3"/>
  <c r="L67" i="3" s="1"/>
  <c r="K24" i="3"/>
  <c r="L24" i="3" s="1"/>
  <c r="K53" i="3"/>
  <c r="L53" i="3" s="1"/>
  <c r="K69" i="3"/>
  <c r="L69" i="3" s="1"/>
  <c r="K36" i="3"/>
  <c r="L36" i="3" s="1"/>
  <c r="K51" i="3"/>
  <c r="L51" i="3" s="1"/>
  <c r="K71" i="3"/>
  <c r="L71" i="3" s="1"/>
  <c r="K70" i="3"/>
  <c r="L70" i="3" s="1"/>
  <c r="K72" i="3"/>
  <c r="L72" i="3" s="1"/>
  <c r="K37" i="3"/>
  <c r="L37" i="3" s="1"/>
  <c r="K42" i="3"/>
  <c r="L42" i="3" s="1"/>
  <c r="K68" i="3"/>
  <c r="L68" i="3" s="1"/>
  <c r="K22" i="3"/>
  <c r="L22" i="3" s="1"/>
  <c r="K30" i="3"/>
  <c r="L30" i="3" s="1"/>
  <c r="K34" i="3"/>
  <c r="L34" i="3" s="1"/>
  <c r="K17" i="3"/>
  <c r="L17" i="3" s="1"/>
  <c r="K11" i="3"/>
  <c r="L11" i="3" s="1"/>
  <c r="K41" i="3"/>
  <c r="L41" i="3" s="1"/>
  <c r="K57" i="3"/>
  <c r="L57" i="3" s="1"/>
  <c r="K73" i="3"/>
  <c r="L73" i="3" s="1"/>
  <c r="K76" i="3" l="1"/>
  <c r="L8" i="3"/>
  <c r="L76" i="3" s="1"/>
</calcChain>
</file>

<file path=xl/sharedStrings.xml><?xml version="1.0" encoding="utf-8"?>
<sst xmlns="http://schemas.openxmlformats.org/spreadsheetml/2006/main" count="2085" uniqueCount="1035">
  <si>
    <t>St. Lucie</t>
  </si>
  <si>
    <t>Santa Rosa</t>
  </si>
  <si>
    <t>Sarasota</t>
  </si>
  <si>
    <t>Seminole</t>
  </si>
  <si>
    <t>Sumter</t>
  </si>
  <si>
    <t>Suwannee</t>
  </si>
  <si>
    <t>Taylor</t>
  </si>
  <si>
    <t>Union</t>
  </si>
  <si>
    <t>Volusia</t>
  </si>
  <si>
    <t>Wakulla</t>
  </si>
  <si>
    <t>Walton</t>
  </si>
  <si>
    <t>Washington</t>
  </si>
  <si>
    <t xml:space="preserve">Median Household </t>
  </si>
  <si>
    <t>Income</t>
  </si>
  <si>
    <t>in dollars</t>
  </si>
  <si>
    <t xml:space="preserve">Poverty </t>
  </si>
  <si>
    <t>all ages</t>
  </si>
  <si>
    <t>medhinc/(price/100)</t>
  </si>
  <si>
    <t>adjusted</t>
  </si>
  <si>
    <t>standardized</t>
  </si>
  <si>
    <t>(adjusted)</t>
  </si>
  <si>
    <t>AFFORD Index</t>
  </si>
  <si>
    <t>mhi/(price/100)</t>
  </si>
  <si>
    <t>Not in poverty</t>
  </si>
  <si>
    <t>(not in UNEMP)</t>
  </si>
  <si>
    <t>(not in poverty)</t>
  </si>
  <si>
    <t>stand variables</t>
  </si>
  <si>
    <t>plus 100</t>
  </si>
  <si>
    <t>Florida Mean</t>
  </si>
  <si>
    <t>Standard DEV</t>
  </si>
  <si>
    <t>in thousands</t>
  </si>
  <si>
    <t>Summary</t>
  </si>
  <si>
    <t>Number</t>
  </si>
  <si>
    <t xml:space="preserve">wts .60mhi, </t>
  </si>
  <si>
    <t>.20 unemp, .20 pov</t>
  </si>
  <si>
    <t>Sum of 3</t>
  </si>
  <si>
    <t>sum of 3*20</t>
  </si>
  <si>
    <t>USER INTERFACE</t>
  </si>
  <si>
    <t>Index Number</t>
  </si>
  <si>
    <t>Population</t>
  </si>
  <si>
    <t>Price Level Index</t>
  </si>
  <si>
    <t>Unemp Rate</t>
  </si>
  <si>
    <t>annual averages</t>
  </si>
  <si>
    <t>County</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</si>
  <si>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</si>
  <si>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</si>
  <si>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</si>
  <si>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</si>
  <si>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</si>
  <si>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</si>
  <si>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</si>
  <si>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</si>
  <si>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</si>
  <si>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</si>
  <si>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</si>
  <si>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</si>
  <si>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</si>
  <si>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</si>
  <si>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</si>
  <si>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</si>
  <si>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</si>
  <si>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</si>
  <si>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</si>
  <si>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</si>
  <si>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</si>
  <si>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</si>
  <si>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</si>
  <si>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</si>
  <si>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</si>
  <si>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</si>
  <si>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</si>
  <si>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</si>
  <si>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</si>
  <si>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</si>
  <si>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</si>
  <si>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</si>
  <si>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</si>
  <si>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</si>
  <si>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</si>
  <si>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</si>
  <si>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</si>
  <si>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</si>
  <si>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</si>
  <si>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</si>
  <si>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</si>
  <si>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</si>
  <si>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</si>
  <si>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</si>
  <si>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</si>
  <si>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</si>
  <si>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</si>
  <si>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</si>
  <si>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</si>
  <si>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</si>
  <si>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</si>
  <si>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</si>
  <si>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</si>
  <si>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</si>
  <si>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St. Johns</t>
  </si>
  <si>
    <t xml:space="preserve"> </t>
  </si>
  <si>
    <t>***Population MUST BE ENTERED IN THOUSANDS***--be sure to keep all units as expressed</t>
  </si>
  <si>
    <t>Not Unemp Rate</t>
  </si>
  <si>
    <t>(income in 2014)</t>
  </si>
  <si>
    <t>not in poverty</t>
  </si>
  <si>
    <t>not unemp rate</t>
  </si>
  <si>
    <t>Census Place Name</t>
  </si>
  <si>
    <t>place</t>
  </si>
  <si>
    <t>county</t>
  </si>
  <si>
    <t>pop</t>
  </si>
  <si>
    <t>Micanopy</t>
  </si>
  <si>
    <t>Archer</t>
  </si>
  <si>
    <t>Waldo</t>
  </si>
  <si>
    <t>High Springs</t>
  </si>
  <si>
    <t>Hawthorne</t>
  </si>
  <si>
    <t>Newberry</t>
  </si>
  <si>
    <t>Gainesville</t>
  </si>
  <si>
    <t>La Crosse</t>
  </si>
  <si>
    <t>Macclenny</t>
  </si>
  <si>
    <t>Glen St. Mary</t>
  </si>
  <si>
    <t>Cedar Grove</t>
  </si>
  <si>
    <t>Tyndall AFB</t>
  </si>
  <si>
    <t>Laguna Beach</t>
  </si>
  <si>
    <t>Pretty Bayou</t>
  </si>
  <si>
    <t>Lynn Haven</t>
  </si>
  <si>
    <t>Panama City Beach</t>
  </si>
  <si>
    <t>Upper Grand Lagoon</t>
  </si>
  <si>
    <t>Lower Grand Lagoon</t>
  </si>
  <si>
    <t>Parker</t>
  </si>
  <si>
    <t>Callaway</t>
  </si>
  <si>
    <t>Panama City</t>
  </si>
  <si>
    <t>Springfield</t>
  </si>
  <si>
    <t>Mexico Beach</t>
  </si>
  <si>
    <t>Hampton</t>
  </si>
  <si>
    <t>Brooker</t>
  </si>
  <si>
    <t>Lawtey</t>
  </si>
  <si>
    <t>Starke</t>
  </si>
  <si>
    <t>Sharpes</t>
  </si>
  <si>
    <t>June Park</t>
  </si>
  <si>
    <t>Satellite Beach</t>
  </si>
  <si>
    <t>Malabar</t>
  </si>
  <si>
    <t>Micco</t>
  </si>
  <si>
    <t>South Patrick Shores</t>
  </si>
  <si>
    <t>Cocoa</t>
  </si>
  <si>
    <t>Mims</t>
  </si>
  <si>
    <t>Viera West</t>
  </si>
  <si>
    <t>West Melbourne</t>
  </si>
  <si>
    <t>Indian Harbour Beach</t>
  </si>
  <si>
    <t>Port St. John</t>
  </si>
  <si>
    <t>Cape Canaveral</t>
  </si>
  <si>
    <t>Cocoa West</t>
  </si>
  <si>
    <t>Palm Bay</t>
  </si>
  <si>
    <t>Patrick AFB</t>
  </si>
  <si>
    <t>Viera East</t>
  </si>
  <si>
    <t>Melbourne Beach</t>
  </si>
  <si>
    <t>Rockledge</t>
  </si>
  <si>
    <t>Cocoa Beach</t>
  </si>
  <si>
    <t>Palm Shores</t>
  </si>
  <si>
    <t>Grant-Valkaria</t>
  </si>
  <si>
    <t>Melbourne</t>
  </si>
  <si>
    <t>Melbourne Village</t>
  </si>
  <si>
    <t>Indialantic</t>
  </si>
  <si>
    <t>Merritt Island</t>
  </si>
  <si>
    <t>Titusville</t>
  </si>
  <si>
    <t>Coconut Creek</t>
  </si>
  <si>
    <t>Sunrise</t>
  </si>
  <si>
    <t>Pompano Beach</t>
  </si>
  <si>
    <t>Southwest Ranches</t>
  </si>
  <si>
    <t>Lauderhill</t>
  </si>
  <si>
    <t>Coral Springs</t>
  </si>
  <si>
    <t>Lauderdale Lakes</t>
  </si>
  <si>
    <t>Franklin Park</t>
  </si>
  <si>
    <t>Roosevelt Gardens</t>
  </si>
  <si>
    <t>West Park</t>
  </si>
  <si>
    <t>Wilton Manors</t>
  </si>
  <si>
    <t>Pembroke Park</t>
  </si>
  <si>
    <t>Lauderdale-by-the-Sea</t>
  </si>
  <si>
    <t>Plantation</t>
  </si>
  <si>
    <t>Hallandale Beach</t>
  </si>
  <si>
    <t>Boulevard Gardens</t>
  </si>
  <si>
    <t>Deerfield Beach</t>
  </si>
  <si>
    <t>Pembroke Pines</t>
  </si>
  <si>
    <t>Davie</t>
  </si>
  <si>
    <t>Lazy Lake</t>
  </si>
  <si>
    <t>Hillsboro Pines</t>
  </si>
  <si>
    <t>Hillsboro Beach</t>
  </si>
  <si>
    <t>Parkland</t>
  </si>
  <si>
    <t>Lighthouse Point</t>
  </si>
  <si>
    <t>Hollywood</t>
  </si>
  <si>
    <t>Cooper City</t>
  </si>
  <si>
    <t>Oakland Park</t>
  </si>
  <si>
    <t>Dania Beach</t>
  </si>
  <si>
    <t>Washington Park</t>
  </si>
  <si>
    <t>Margate</t>
  </si>
  <si>
    <t>Weston</t>
  </si>
  <si>
    <t>Broadview Park</t>
  </si>
  <si>
    <t>North Lauderdale</t>
  </si>
  <si>
    <t>Sea Ranch Lakes</t>
  </si>
  <si>
    <t>Tamarac</t>
  </si>
  <si>
    <t>Fort Lauderdale</t>
  </si>
  <si>
    <t>Miramar</t>
  </si>
  <si>
    <t>Altha</t>
  </si>
  <si>
    <t>Blountstown</t>
  </si>
  <si>
    <t>Charlotte Park</t>
  </si>
  <si>
    <t>Harbour Heights</t>
  </si>
  <si>
    <t>Port Charlotte</t>
  </si>
  <si>
    <t>Punta Gorda</t>
  </si>
  <si>
    <t>Manasota Key</t>
  </si>
  <si>
    <t>Cleveland</t>
  </si>
  <si>
    <t>Solana</t>
  </si>
  <si>
    <t>Rotonda</t>
  </si>
  <si>
    <t>Grove City</t>
  </si>
  <si>
    <t>Charlotte Harbor</t>
  </si>
  <si>
    <t>Inverness Highlands North</t>
  </si>
  <si>
    <t>Crystal River</t>
  </si>
  <si>
    <t>Citrus Hills</t>
  </si>
  <si>
    <t>Floral City</t>
  </si>
  <si>
    <t>Citrus Springs</t>
  </si>
  <si>
    <t>Black Diamond</t>
  </si>
  <si>
    <t>Homosassa Springs</t>
  </si>
  <si>
    <t>Inverness Highlands South</t>
  </si>
  <si>
    <t>Lecanto</t>
  </si>
  <si>
    <t>Pine Ridge</t>
  </si>
  <si>
    <t>Sugarmill Woods</t>
  </si>
  <si>
    <t>Beverly Hills</t>
  </si>
  <si>
    <t>Homosassa</t>
  </si>
  <si>
    <t>Inverness</t>
  </si>
  <si>
    <t>Asbury Lake</t>
  </si>
  <si>
    <t>Keystone Heights</t>
  </si>
  <si>
    <t>Fleming Island</t>
  </si>
  <si>
    <t>Bellair-Meadowbrook Terrace</t>
  </si>
  <si>
    <t>Middleburg</t>
  </si>
  <si>
    <t>Green Cove Springs</t>
  </si>
  <si>
    <t>Penney Farms</t>
  </si>
  <si>
    <t>Lakeside</t>
  </si>
  <si>
    <t>Oakleaf Plantation</t>
  </si>
  <si>
    <t>Orange Park</t>
  </si>
  <si>
    <t>Golden Gate</t>
  </si>
  <si>
    <t>Lely Resort</t>
  </si>
  <si>
    <t>Naples Manor</t>
  </si>
  <si>
    <t>Immokalee</t>
  </si>
  <si>
    <t>Goodland</t>
  </si>
  <si>
    <t>Island Walk</t>
  </si>
  <si>
    <t>Chokoloskee</t>
  </si>
  <si>
    <t>Vineyards</t>
  </si>
  <si>
    <t>Plantation Island</t>
  </si>
  <si>
    <t>Orangetree</t>
  </si>
  <si>
    <t>Verona Walk</t>
  </si>
  <si>
    <t>Pelican Bay</t>
  </si>
  <si>
    <t>Lely</t>
  </si>
  <si>
    <t>Naples</t>
  </si>
  <si>
    <t>Naples Park</t>
  </si>
  <si>
    <t>Everglades</t>
  </si>
  <si>
    <t>Marco Island</t>
  </si>
  <si>
    <t>Five Points</t>
  </si>
  <si>
    <t>Lake City</t>
  </si>
  <si>
    <t>Fort White</t>
  </si>
  <si>
    <t>Watertown</t>
  </si>
  <si>
    <t>Arcadia</t>
  </si>
  <si>
    <t>Southeast Arcadia</t>
  </si>
  <si>
    <t>Horseshoe Beach</t>
  </si>
  <si>
    <t>Cross City</t>
  </si>
  <si>
    <t>Jacksonville Beach</t>
  </si>
  <si>
    <t>Baldwin</t>
  </si>
  <si>
    <t>Atlantic Beach</t>
  </si>
  <si>
    <t>Neptune Beach</t>
  </si>
  <si>
    <t>Jacksonville</t>
  </si>
  <si>
    <t>Ferry Pass</t>
  </si>
  <si>
    <t>Bellview</t>
  </si>
  <si>
    <t>Gonzalez</t>
  </si>
  <si>
    <t>Molino</t>
  </si>
  <si>
    <t>Century</t>
  </si>
  <si>
    <t>Warrington</t>
  </si>
  <si>
    <t>Brent</t>
  </si>
  <si>
    <t>Pensacola</t>
  </si>
  <si>
    <t>West Pensacola</t>
  </si>
  <si>
    <t>Goulding</t>
  </si>
  <si>
    <t>Ensley</t>
  </si>
  <si>
    <t>Myrtle Grove</t>
  </si>
  <si>
    <t>Bunnell</t>
  </si>
  <si>
    <t>Flagler Beach</t>
  </si>
  <si>
    <t>Palm Coast</t>
  </si>
  <si>
    <t>Beverly Beach</t>
  </si>
  <si>
    <t>Apalachicola</t>
  </si>
  <si>
    <t>St. George Island</t>
  </si>
  <si>
    <t>Eastpoint</t>
  </si>
  <si>
    <t>Carrabelle</t>
  </si>
  <si>
    <t>Gretna</t>
  </si>
  <si>
    <t>Chattahoochee</t>
  </si>
  <si>
    <t>Quincy</t>
  </si>
  <si>
    <t>Midway</t>
  </si>
  <si>
    <t>Greensboro</t>
  </si>
  <si>
    <t>Havana</t>
  </si>
  <si>
    <t>Bell</t>
  </si>
  <si>
    <t>Trenton</t>
  </si>
  <si>
    <t>Spring Ridge</t>
  </si>
  <si>
    <t>Moore Haven</t>
  </si>
  <si>
    <t>Buckhead Ridge</t>
  </si>
  <si>
    <t>Port St. Joe</t>
  </si>
  <si>
    <t>Wewahitchka</t>
  </si>
  <si>
    <t>Jennings</t>
  </si>
  <si>
    <t>White Springs</t>
  </si>
  <si>
    <t>Jasper</t>
  </si>
  <si>
    <t>Zolfo Springs</t>
  </si>
  <si>
    <t>Bowling Green</t>
  </si>
  <si>
    <t>Fort Green</t>
  </si>
  <si>
    <t>Fort Green Springs</t>
  </si>
  <si>
    <t>Gardner</t>
  </si>
  <si>
    <t>Limestone</t>
  </si>
  <si>
    <t>Lemon Grove</t>
  </si>
  <si>
    <t>Wauchula</t>
  </si>
  <si>
    <t>Fort Denaud</t>
  </si>
  <si>
    <t>Port LaBelle</t>
  </si>
  <si>
    <t>Harlem</t>
  </si>
  <si>
    <t>Clewiston</t>
  </si>
  <si>
    <t>LaBelle</t>
  </si>
  <si>
    <t>Pioneer</t>
  </si>
  <si>
    <t>Montura</t>
  </si>
  <si>
    <t>Garden Grove</t>
  </si>
  <si>
    <t>Wiscon</t>
  </si>
  <si>
    <t>Weeki Wachee Gardens</t>
  </si>
  <si>
    <t>Brookridge</t>
  </si>
  <si>
    <t>Hill ''n Dale</t>
  </si>
  <si>
    <t>Istachatta</t>
  </si>
  <si>
    <t>South Brooksville</t>
  </si>
  <si>
    <t>Bayport</t>
  </si>
  <si>
    <t>Hernando Beach</t>
  </si>
  <si>
    <t>Ridge Manor</t>
  </si>
  <si>
    <t>Spring Lake</t>
  </si>
  <si>
    <t>Timber Pines</t>
  </si>
  <si>
    <t>High Point</t>
  </si>
  <si>
    <t>Masaryktown</t>
  </si>
  <si>
    <t>North Brooksville</t>
  </si>
  <si>
    <t>Brooksville</t>
  </si>
  <si>
    <t>Spring Hill</t>
  </si>
  <si>
    <t>North Weeki Wachee</t>
  </si>
  <si>
    <t>Nobleton</t>
  </si>
  <si>
    <t>Lake Placid</t>
  </si>
  <si>
    <t>Sebring</t>
  </si>
  <si>
    <t>Avon Park</t>
  </si>
  <si>
    <t>Fish Hawk</t>
  </si>
  <si>
    <t>Tampa</t>
  </si>
  <si>
    <t>Bloomingdale</t>
  </si>
  <si>
    <t>East Lake-Orient Park</t>
  </si>
  <si>
    <t>Pebble Creek</t>
  </si>
  <si>
    <t>Apollo Beach</t>
  </si>
  <si>
    <t>Wimauma</t>
  </si>
  <si>
    <t>Citrus Park</t>
  </si>
  <si>
    <t>Egypt Lake-Leto</t>
  </si>
  <si>
    <t>Temple Terrace</t>
  </si>
  <si>
    <t>Cheval</t>
  </si>
  <si>
    <t>Ruskin</t>
  </si>
  <si>
    <t>Dover</t>
  </si>
  <si>
    <t>Valrico</t>
  </si>
  <si>
    <t>University</t>
  </si>
  <si>
    <t>Northdale</t>
  </si>
  <si>
    <t>Gibsonton</t>
  </si>
  <si>
    <t>Carrollwood</t>
  </si>
  <si>
    <t>Lake Magdalene</t>
  </si>
  <si>
    <t>Brandon</t>
  </si>
  <si>
    <t>Riverview</t>
  </si>
  <si>
    <t>Seffner</t>
  </si>
  <si>
    <t>Progress Village</t>
  </si>
  <si>
    <t>Town ''n'' Country</t>
  </si>
  <si>
    <t>Thonotosassa</t>
  </si>
  <si>
    <t>Lutz</t>
  </si>
  <si>
    <t>Balm</t>
  </si>
  <si>
    <t>Mango</t>
  </si>
  <si>
    <t>Keystone</t>
  </si>
  <si>
    <t>Westchase</t>
  </si>
  <si>
    <t>Palm River-Clair Mel</t>
  </si>
  <si>
    <t>Sun City Center</t>
  </si>
  <si>
    <t>Plant City</t>
  </si>
  <si>
    <t>Ponce de Leon</t>
  </si>
  <si>
    <t>Noma</t>
  </si>
  <si>
    <t>Bonifay</t>
  </si>
  <si>
    <t>Esto</t>
  </si>
  <si>
    <t>Westville</t>
  </si>
  <si>
    <t>Gifford</t>
  </si>
  <si>
    <t>Fellsmere</t>
  </si>
  <si>
    <t>Roseland</t>
  </si>
  <si>
    <t>Winter Beach</t>
  </si>
  <si>
    <t>Wabasso</t>
  </si>
  <si>
    <t>West Vero Corridor</t>
  </si>
  <si>
    <t>Vero Beach South</t>
  </si>
  <si>
    <t>Indian River Shores</t>
  </si>
  <si>
    <t>Orchid</t>
  </si>
  <si>
    <t>Windsor</t>
  </si>
  <si>
    <t>South Beach</t>
  </si>
  <si>
    <t>Sebastian</t>
  </si>
  <si>
    <t>Wabasso Beach</t>
  </si>
  <si>
    <t>Vero Beach</t>
  </si>
  <si>
    <t>Florida Ridge</t>
  </si>
  <si>
    <t>Campbellton</t>
  </si>
  <si>
    <t>Alford</t>
  </si>
  <si>
    <t>Grand Ridge</t>
  </si>
  <si>
    <t>Malone</t>
  </si>
  <si>
    <t>Sneads</t>
  </si>
  <si>
    <t>Marianna</t>
  </si>
  <si>
    <t>Jacob City</t>
  </si>
  <si>
    <t>Greenwood</t>
  </si>
  <si>
    <t>Bascom</t>
  </si>
  <si>
    <t>Cottondale</t>
  </si>
  <si>
    <t>Graceville</t>
  </si>
  <si>
    <t>Lamont</t>
  </si>
  <si>
    <t>Monticello</t>
  </si>
  <si>
    <t>Aucilla</t>
  </si>
  <si>
    <t>Waukeenah</t>
  </si>
  <si>
    <t>Wacissa</t>
  </si>
  <si>
    <t>Lloyd</t>
  </si>
  <si>
    <t>Mayo</t>
  </si>
  <si>
    <t>Day</t>
  </si>
  <si>
    <t>Four Corners</t>
  </si>
  <si>
    <t>Lake Kathryn</t>
  </si>
  <si>
    <t>Leesburg</t>
  </si>
  <si>
    <t>Howey-in-the-Hills</t>
  </si>
  <si>
    <t>Mascotte</t>
  </si>
  <si>
    <t>Pine Lakes</t>
  </si>
  <si>
    <t>Yalaha</t>
  </si>
  <si>
    <t>Pittman</t>
  </si>
  <si>
    <t>Altoona</t>
  </si>
  <si>
    <t>Groveland</t>
  </si>
  <si>
    <t>Clermont</t>
  </si>
  <si>
    <t>Mount Plymouth</t>
  </si>
  <si>
    <t>Tavares</t>
  </si>
  <si>
    <t>Lady Lake</t>
  </si>
  <si>
    <t>Lake Mack-Forest Hills</t>
  </si>
  <si>
    <t>Eustis</t>
  </si>
  <si>
    <t>Astatula</t>
  </si>
  <si>
    <t>Minneola</t>
  </si>
  <si>
    <t>Paisley</t>
  </si>
  <si>
    <t>Astor</t>
  </si>
  <si>
    <t>Montverde</t>
  </si>
  <si>
    <t>Ferndale</t>
  </si>
  <si>
    <t>Fruitland Park</t>
  </si>
  <si>
    <t>Mount Dora</t>
  </si>
  <si>
    <t>Silver Lake</t>
  </si>
  <si>
    <t>Sorrento</t>
  </si>
  <si>
    <t>Lisbon</t>
  </si>
  <si>
    <t>Umatilla</t>
  </si>
  <si>
    <t>Matlacha</t>
  </si>
  <si>
    <t>Villas</t>
  </si>
  <si>
    <t>Alva</t>
  </si>
  <si>
    <t>McGregor</t>
  </si>
  <si>
    <t>San Carlos Park</t>
  </si>
  <si>
    <t>Charleston Park</t>
  </si>
  <si>
    <t>Gateway</t>
  </si>
  <si>
    <t>Bonita Springs</t>
  </si>
  <si>
    <t>Page Park</t>
  </si>
  <si>
    <t>Buckingham</t>
  </si>
  <si>
    <t>Tice</t>
  </si>
  <si>
    <t>Captiva</t>
  </si>
  <si>
    <t>Lehigh Acres</t>
  </si>
  <si>
    <t>Cypress Lake</t>
  </si>
  <si>
    <t>Suncoast Estates</t>
  </si>
  <si>
    <t>Whiskey Creek</t>
  </si>
  <si>
    <t>Estero</t>
  </si>
  <si>
    <t>Pine Manor</t>
  </si>
  <si>
    <t>Pineland</t>
  </si>
  <si>
    <t>Cape Coral</t>
  </si>
  <si>
    <t>Olga</t>
  </si>
  <si>
    <t>Fort Myers Beach</t>
  </si>
  <si>
    <t>Three Oaks</t>
  </si>
  <si>
    <t>Burnt Store Marina</t>
  </si>
  <si>
    <t>Iona</t>
  </si>
  <si>
    <t>Pine Island Center</t>
  </si>
  <si>
    <t>Bokeelia</t>
  </si>
  <si>
    <t>Fort Myers Shores</t>
  </si>
  <si>
    <t>Fort Myers</t>
  </si>
  <si>
    <t>Matlacha Isles-Matlacha Shores</t>
  </si>
  <si>
    <t>Harlem Heights</t>
  </si>
  <si>
    <t>Punta Rassa</t>
  </si>
  <si>
    <t>Sanibel</t>
  </si>
  <si>
    <t>North Fort Myers</t>
  </si>
  <si>
    <t>Lochmoor Waterway Estates</t>
  </si>
  <si>
    <t>St. James City</t>
  </si>
  <si>
    <t>Palmona Park</t>
  </si>
  <si>
    <t>Woodville</t>
  </si>
  <si>
    <t>Tallahassee</t>
  </si>
  <si>
    <t>Williston</t>
  </si>
  <si>
    <t>Inglis</t>
  </si>
  <si>
    <t>Yankeetown</t>
  </si>
  <si>
    <t>East Williston</t>
  </si>
  <si>
    <t>Bronson</t>
  </si>
  <si>
    <t>East Bronson</t>
  </si>
  <si>
    <t>Manatee Road</t>
  </si>
  <si>
    <t>Cedar Key</t>
  </si>
  <si>
    <t>Fanning Springs</t>
  </si>
  <si>
    <t>Chiefland</t>
  </si>
  <si>
    <t>Morriston</t>
  </si>
  <si>
    <t>Williston Highlands</t>
  </si>
  <si>
    <t>Raleigh</t>
  </si>
  <si>
    <t>Otter Creek</t>
  </si>
  <si>
    <t>Andrews</t>
  </si>
  <si>
    <t>Hosford</t>
  </si>
  <si>
    <t>Bristol</t>
  </si>
  <si>
    <t>Lake Mystic</t>
  </si>
  <si>
    <t>Sumatra</t>
  </si>
  <si>
    <t>Greenville</t>
  </si>
  <si>
    <t>Bayshore Gardens</t>
  </si>
  <si>
    <t>West Samoset</t>
  </si>
  <si>
    <t>Whitfield</t>
  </si>
  <si>
    <t>Bradenton Beach</t>
  </si>
  <si>
    <t>South Bradenton</t>
  </si>
  <si>
    <t>Palmetto</t>
  </si>
  <si>
    <t>Memphis</t>
  </si>
  <si>
    <t>Anna Maria</t>
  </si>
  <si>
    <t>Samoset</t>
  </si>
  <si>
    <t>Bradenton</t>
  </si>
  <si>
    <t>Ellenton</t>
  </si>
  <si>
    <t>Cortez</t>
  </si>
  <si>
    <t>Holmes Beach</t>
  </si>
  <si>
    <t>West Bradenton</t>
  </si>
  <si>
    <t>Belleview</t>
  </si>
  <si>
    <t>McIntosh</t>
  </si>
  <si>
    <t>Silver Springs Shores</t>
  </si>
  <si>
    <t>Dunnellon</t>
  </si>
  <si>
    <t>Ocala</t>
  </si>
  <si>
    <t>Reddick</t>
  </si>
  <si>
    <t>Palm City</t>
  </si>
  <si>
    <t>Ocean Breeze Park</t>
  </si>
  <si>
    <t>North River Shores</t>
  </si>
  <si>
    <t>Jupiter Island</t>
  </si>
  <si>
    <t>Indiantown</t>
  </si>
  <si>
    <t>Stuart</t>
  </si>
  <si>
    <t>Sewall''s Point</t>
  </si>
  <si>
    <t>Hobe Sound</t>
  </si>
  <si>
    <t>Rio</t>
  </si>
  <si>
    <t>Jensen Beach</t>
  </si>
  <si>
    <t>Port Salerno</t>
  </si>
  <si>
    <t>Leisure City</t>
  </si>
  <si>
    <t>West Little River</t>
  </si>
  <si>
    <t>Florida City</t>
  </si>
  <si>
    <t>Homestead Base</t>
  </si>
  <si>
    <t>Palmetto Bay</t>
  </si>
  <si>
    <t>Westwood Lakes</t>
  </si>
  <si>
    <t>Aventura</t>
  </si>
  <si>
    <t>North Bay Village</t>
  </si>
  <si>
    <t>Key Biscayne</t>
  </si>
  <si>
    <t>Bal Harbour</t>
  </si>
  <si>
    <t>Westview</t>
  </si>
  <si>
    <t>North Miami</t>
  </si>
  <si>
    <t>Cutler Bay</t>
  </si>
  <si>
    <t>Hialeah</t>
  </si>
  <si>
    <t>Olympia Heights</t>
  </si>
  <si>
    <t>Sunset</t>
  </si>
  <si>
    <t>Surfside</t>
  </si>
  <si>
    <t>Three Lakes</t>
  </si>
  <si>
    <t>South Miami</t>
  </si>
  <si>
    <t>Miami Lakes</t>
  </si>
  <si>
    <t>Biscayne Park</t>
  </si>
  <si>
    <t>Doral</t>
  </si>
  <si>
    <t>Miami Beach</t>
  </si>
  <si>
    <t>South Miami Heights</t>
  </si>
  <si>
    <t>Kendall West</t>
  </si>
  <si>
    <t>Virginia Gardens</t>
  </si>
  <si>
    <t>The Crossings</t>
  </si>
  <si>
    <t>Fountainebleau</t>
  </si>
  <si>
    <t>Palm Springs North</t>
  </si>
  <si>
    <t>Golden Beach</t>
  </si>
  <si>
    <t>Indian Creek</t>
  </si>
  <si>
    <t>Golden Glades</t>
  </si>
  <si>
    <t>West Perrine</t>
  </si>
  <si>
    <t>Coral Gables</t>
  </si>
  <si>
    <t>Ives Estates</t>
  </si>
  <si>
    <t>Pinewood</t>
  </si>
  <si>
    <t>Hialeah Gardens</t>
  </si>
  <si>
    <t>Miami Springs</t>
  </si>
  <si>
    <t>Miami</t>
  </si>
  <si>
    <t>Sweetwater</t>
  </si>
  <si>
    <t>El Portal</t>
  </si>
  <si>
    <t>Kendall</t>
  </si>
  <si>
    <t>Tamiami</t>
  </si>
  <si>
    <t>Miami Gardens</t>
  </si>
  <si>
    <t>Glenvar Heights</t>
  </si>
  <si>
    <t>The Hammocks</t>
  </si>
  <si>
    <t>Richmond West</t>
  </si>
  <si>
    <t>Palmetto Estates</t>
  </si>
  <si>
    <t>Kendale Lakes</t>
  </si>
  <si>
    <t>Goulds</t>
  </si>
  <si>
    <t>Sunny Isles Beach</t>
  </si>
  <si>
    <t>North Miami Beach</t>
  </si>
  <si>
    <t>Naranja</t>
  </si>
  <si>
    <t>Gladeview</t>
  </si>
  <si>
    <t>Coral Terrace</t>
  </si>
  <si>
    <t>Country Walk</t>
  </si>
  <si>
    <t>Princeton</t>
  </si>
  <si>
    <t>Westchester</t>
  </si>
  <si>
    <t>West Miami</t>
  </si>
  <si>
    <t>Ojus</t>
  </si>
  <si>
    <t>Brownsville</t>
  </si>
  <si>
    <t>Country Club</t>
  </si>
  <si>
    <t>Miami Shores</t>
  </si>
  <si>
    <t>Bay Harbor Islands</t>
  </si>
  <si>
    <t>Richmond Heights</t>
  </si>
  <si>
    <t>Medley</t>
  </si>
  <si>
    <t>Opa-locka</t>
  </si>
  <si>
    <t>Pinecrest</t>
  </si>
  <si>
    <t>Homestead</t>
  </si>
  <si>
    <t>University Park</t>
  </si>
  <si>
    <t>Key Colony Beach</t>
  </si>
  <si>
    <t>Key Largo</t>
  </si>
  <si>
    <t>Key West</t>
  </si>
  <si>
    <t>Islamorada, Village of Islands</t>
  </si>
  <si>
    <t>Marathon</t>
  </si>
  <si>
    <t>Layton</t>
  </si>
  <si>
    <t>Duck Key</t>
  </si>
  <si>
    <t>Big Coppitt Key</t>
  </si>
  <si>
    <t>Stock Island</t>
  </si>
  <si>
    <t>Big Pine Key</t>
  </si>
  <si>
    <t>North Key Largo</t>
  </si>
  <si>
    <t>Cudjoe Key</t>
  </si>
  <si>
    <t>Tavernier</t>
  </si>
  <si>
    <t>Nassau Village-Ratliff</t>
  </si>
  <si>
    <t>Yulee</t>
  </si>
  <si>
    <t>Callahan</t>
  </si>
  <si>
    <t>Hilliard</t>
  </si>
  <si>
    <t>Fernandina Beach</t>
  </si>
  <si>
    <t>Crestview</t>
  </si>
  <si>
    <t>Mary Esther</t>
  </si>
  <si>
    <t>Niceville</t>
  </si>
  <si>
    <t>Valparaiso</t>
  </si>
  <si>
    <t>Cinco Bayou</t>
  </si>
  <si>
    <t>Lake Lorraine</t>
  </si>
  <si>
    <t>Ocean City</t>
  </si>
  <si>
    <t>Laurel Hill</t>
  </si>
  <si>
    <t>Fort Walton Beach</t>
  </si>
  <si>
    <t>Wright</t>
  </si>
  <si>
    <t>Eglin AFB</t>
  </si>
  <si>
    <t>Destin</t>
  </si>
  <si>
    <t>Shalimar</t>
  </si>
  <si>
    <t>Cypress Quarters</t>
  </si>
  <si>
    <t>Taylor Creek</t>
  </si>
  <si>
    <t>Pine Castle</t>
  </si>
  <si>
    <t>Lake Buena Vista</t>
  </si>
  <si>
    <t>Fairview Shores</t>
  </si>
  <si>
    <t>Lake Mary Jane</t>
  </si>
  <si>
    <t>Paradise Heights</t>
  </si>
  <si>
    <t>Bithlo</t>
  </si>
  <si>
    <t>South Apopka</t>
  </si>
  <si>
    <t>Orlovista</t>
  </si>
  <si>
    <t>Eatonville</t>
  </si>
  <si>
    <t>Bay Lake</t>
  </si>
  <si>
    <t>Doctor Phillips</t>
  </si>
  <si>
    <t>Orlando</t>
  </si>
  <si>
    <t>Lockhart</t>
  </si>
  <si>
    <t>Pine Hills</t>
  </si>
  <si>
    <t>Belle Isle</t>
  </si>
  <si>
    <t>Oak Ridge</t>
  </si>
  <si>
    <t>Goldenrod</t>
  </si>
  <si>
    <t>Gotha</t>
  </si>
  <si>
    <t>Holden Heights</t>
  </si>
  <si>
    <t>Meadow Woods</t>
  </si>
  <si>
    <t>Southchase</t>
  </si>
  <si>
    <t>Horizon West</t>
  </si>
  <si>
    <t>Maitland</t>
  </si>
  <si>
    <t>Lake Hart</t>
  </si>
  <si>
    <t>Apopka</t>
  </si>
  <si>
    <t>Alafaya</t>
  </si>
  <si>
    <t>Conway</t>
  </si>
  <si>
    <t>Clarcona</t>
  </si>
  <si>
    <t>Windermere</t>
  </si>
  <si>
    <t>Sky Lake</t>
  </si>
  <si>
    <t>Hunters Creek</t>
  </si>
  <si>
    <t>Tildenville</t>
  </si>
  <si>
    <t>Zellwood</t>
  </si>
  <si>
    <t>Edgewood</t>
  </si>
  <si>
    <t>Tangerine</t>
  </si>
  <si>
    <t>Winter Garden</t>
  </si>
  <si>
    <t>Bay Hill</t>
  </si>
  <si>
    <t>Oakland</t>
  </si>
  <si>
    <t>Taft</t>
  </si>
  <si>
    <t>Ocoee</t>
  </si>
  <si>
    <t>Union Park</t>
  </si>
  <si>
    <t>Winter Park</t>
  </si>
  <si>
    <t>Azalea Park</t>
  </si>
  <si>
    <t>Lake Butler</t>
  </si>
  <si>
    <t>Rio Pinar</t>
  </si>
  <si>
    <t>Williamsburg</t>
  </si>
  <si>
    <t>Wedgefield</t>
  </si>
  <si>
    <t>Tangelo Park</t>
  </si>
  <si>
    <t>Christmas</t>
  </si>
  <si>
    <t>St. Cloud</t>
  </si>
  <si>
    <t>Poinciana</t>
  </si>
  <si>
    <t>Kissimmee</t>
  </si>
  <si>
    <t>Campbell</t>
  </si>
  <si>
    <t>Buenaventura Lakes</t>
  </si>
  <si>
    <t>Celebration</t>
  </si>
  <si>
    <t>Yeehaw Junction</t>
  </si>
  <si>
    <t>San Castle</t>
  </si>
  <si>
    <t>Palm Springs</t>
  </si>
  <si>
    <t>Lake Park</t>
  </si>
  <si>
    <t>Limestone Creek</t>
  </si>
  <si>
    <t>Glen Ridge</t>
  </si>
  <si>
    <t>Lake Belvedere Estates</t>
  </si>
  <si>
    <t>Juno Ridge</t>
  </si>
  <si>
    <t>Juno Beach</t>
  </si>
  <si>
    <t>Ocean Ridge</t>
  </si>
  <si>
    <t>Palm Beach Shores</t>
  </si>
  <si>
    <t>Jupiter</t>
  </si>
  <si>
    <t>Highland Beach</t>
  </si>
  <si>
    <t>Gun Club Estates</t>
  </si>
  <si>
    <t>Watergate</t>
  </si>
  <si>
    <t>Haverhill</t>
  </si>
  <si>
    <t>Loxahatchee Groves</t>
  </si>
  <si>
    <t>Hypoluxo</t>
  </si>
  <si>
    <t>Delray Beach</t>
  </si>
  <si>
    <t>Westgate</t>
  </si>
  <si>
    <t>Schall Circle</t>
  </si>
  <si>
    <t>Royal Palm Beach</t>
  </si>
  <si>
    <t>Belle Glade</t>
  </si>
  <si>
    <t>Boynton Beach</t>
  </si>
  <si>
    <t>Canal Point</t>
  </si>
  <si>
    <t>Mangonia Park</t>
  </si>
  <si>
    <t>Lantana</t>
  </si>
  <si>
    <t>Pine Air</t>
  </si>
  <si>
    <t>Kenwood Estates</t>
  </si>
  <si>
    <t>Pahokee</t>
  </si>
  <si>
    <t>Seminole Manor</t>
  </si>
  <si>
    <t>Briny Breezes</t>
  </si>
  <si>
    <t>Golf</t>
  </si>
  <si>
    <t>Stacey Street</t>
  </si>
  <si>
    <t>Cabana Colony</t>
  </si>
  <si>
    <t>Lake Worth</t>
  </si>
  <si>
    <t>Gulf Stream</t>
  </si>
  <si>
    <t>Riviera Beach</t>
  </si>
  <si>
    <t>Tequesta</t>
  </si>
  <si>
    <t>Plantation Mobile Home Park</t>
  </si>
  <si>
    <t>Lake Clarke Shores</t>
  </si>
  <si>
    <t>Boca Raton</t>
  </si>
  <si>
    <t>Jupiter Inlet Colony</t>
  </si>
  <si>
    <t>Atlantis</t>
  </si>
  <si>
    <t>South Palm Beach</t>
  </si>
  <si>
    <t>Palm Beach Gardens</t>
  </si>
  <si>
    <t>Wellington</t>
  </si>
  <si>
    <t>The Acreage</t>
  </si>
  <si>
    <t>Royal Palm Estates</t>
  </si>
  <si>
    <t>Jupiter Farms</t>
  </si>
  <si>
    <t>Manalapan</t>
  </si>
  <si>
    <t>North Palm Beach</t>
  </si>
  <si>
    <t>West Palm Beach</t>
  </si>
  <si>
    <t>Acacia Villas</t>
  </si>
  <si>
    <t>Cloud Lake</t>
  </si>
  <si>
    <t>South Bay</t>
  </si>
  <si>
    <t>Greenacres</t>
  </si>
  <si>
    <t>Shady Hills</t>
  </si>
  <si>
    <t>Dade City</t>
  </si>
  <si>
    <t>Key Vista</t>
  </si>
  <si>
    <t>Lacoochee</t>
  </si>
  <si>
    <t>Trilby</t>
  </si>
  <si>
    <t>Quail Ridge</t>
  </si>
  <si>
    <t>Zephyrhills South</t>
  </si>
  <si>
    <t>Dade City North</t>
  </si>
  <si>
    <t>Zephyrhills North</t>
  </si>
  <si>
    <t>Heritage Pines</t>
  </si>
  <si>
    <t>Pasadena Hills</t>
  </si>
  <si>
    <t>Beacon Square</t>
  </si>
  <si>
    <t>Trinity</t>
  </si>
  <si>
    <t>Jasmine Estates</t>
  </si>
  <si>
    <t>San Antonio</t>
  </si>
  <si>
    <t>Hudson</t>
  </si>
  <si>
    <t>New Port Richey East</t>
  </si>
  <si>
    <t>River Ridge</t>
  </si>
  <si>
    <t>Zephyrhills West</t>
  </si>
  <si>
    <t>Meadow Oaks</t>
  </si>
  <si>
    <t>Elfers</t>
  </si>
  <si>
    <t>St. Leo</t>
  </si>
  <si>
    <t>Holiday</t>
  </si>
  <si>
    <t>Connerton</t>
  </si>
  <si>
    <t>Crystal Springs</t>
  </si>
  <si>
    <t>Bayonet Point</t>
  </si>
  <si>
    <t>New Port Richey</t>
  </si>
  <si>
    <t>Odessa</t>
  </si>
  <si>
    <t>Wesley Chapel</t>
  </si>
  <si>
    <t>Moon Lake</t>
  </si>
  <si>
    <t>Zephyrhills</t>
  </si>
  <si>
    <t>Aripeka</t>
  </si>
  <si>
    <t>Port Richey</t>
  </si>
  <si>
    <t>Land O'' Lakes</t>
  </si>
  <si>
    <t>Tierra Verde</t>
  </si>
  <si>
    <t>Gulfport</t>
  </si>
  <si>
    <t>North Redington Beach</t>
  </si>
  <si>
    <t>Greenbriar</t>
  </si>
  <si>
    <t>Largo</t>
  </si>
  <si>
    <t>Belleair Bluffs</t>
  </si>
  <si>
    <t>Bear Creek</t>
  </si>
  <si>
    <t>Clearwater</t>
  </si>
  <si>
    <t>Belleair Shore</t>
  </si>
  <si>
    <t>South Pasadena</t>
  </si>
  <si>
    <t>Indian Shores</t>
  </si>
  <si>
    <t>East Lake</t>
  </si>
  <si>
    <t>Belleair</t>
  </si>
  <si>
    <t>Pinellas Park</t>
  </si>
  <si>
    <t>Belleair Beach</t>
  </si>
  <si>
    <t>Bardmoor</t>
  </si>
  <si>
    <t>Oldsmar</t>
  </si>
  <si>
    <t>Safety Harbor</t>
  </si>
  <si>
    <t>South Highpoint</t>
  </si>
  <si>
    <t>Treasure Island</t>
  </si>
  <si>
    <t>Feather Sound</t>
  </si>
  <si>
    <t>Palm Harbor</t>
  </si>
  <si>
    <t>Tarpon Springs</t>
  </si>
  <si>
    <t>Indian Rocks Beach</t>
  </si>
  <si>
    <t>Dunedin</t>
  </si>
  <si>
    <t>Madeira Beach</t>
  </si>
  <si>
    <t>St. Petersburg</t>
  </si>
  <si>
    <t>Redington Shores</t>
  </si>
  <si>
    <t>Ridgecrest</t>
  </si>
  <si>
    <t>Bay Pines</t>
  </si>
  <si>
    <t>Redington Beach</t>
  </si>
  <si>
    <t>West Lealman</t>
  </si>
  <si>
    <t>St. Pete Beach</t>
  </si>
  <si>
    <t>Lealman</t>
  </si>
  <si>
    <t>Harbor Bluffs</t>
  </si>
  <si>
    <t>Kenneth City</t>
  </si>
  <si>
    <t>Loughman</t>
  </si>
  <si>
    <t>Homeland</t>
  </si>
  <si>
    <t>Frostproof</t>
  </si>
  <si>
    <t>Davenport</t>
  </si>
  <si>
    <t>Lakeland</t>
  </si>
  <si>
    <t>Willow Oak</t>
  </si>
  <si>
    <t>Mulberry</t>
  </si>
  <si>
    <t>Eagle Lake</t>
  </si>
  <si>
    <t>Haines City</t>
  </si>
  <si>
    <t>Dundee</t>
  </si>
  <si>
    <t>Hillcrest Heights</t>
  </si>
  <si>
    <t>Highland City</t>
  </si>
  <si>
    <t>Cypress Gardens</t>
  </si>
  <si>
    <t>Jan Phyl Village</t>
  </si>
  <si>
    <t>Fussels Corner</t>
  </si>
  <si>
    <t>Bartow</t>
  </si>
  <si>
    <t>Lake Alfred</t>
  </si>
  <si>
    <t>Combee Settlement</t>
  </si>
  <si>
    <t>Bradley Junction</t>
  </si>
  <si>
    <t>Fort Meade</t>
  </si>
  <si>
    <t>Crooked Lake Park</t>
  </si>
  <si>
    <t>Highland Park</t>
  </si>
  <si>
    <t>Winter Haven</t>
  </si>
  <si>
    <t>Lakeland Highlands</t>
  </si>
  <si>
    <t>Kathleen</t>
  </si>
  <si>
    <t>Waverly</t>
  </si>
  <si>
    <t>Lake Hamilton</t>
  </si>
  <si>
    <t>Crystal Lake</t>
  </si>
  <si>
    <t>Lake Wales</t>
  </si>
  <si>
    <t>Babson Park</t>
  </si>
  <si>
    <t>Medulla</t>
  </si>
  <si>
    <t>Grenelefe</t>
  </si>
  <si>
    <t>Fuller Heights</t>
  </si>
  <si>
    <t>Auburndale</t>
  </si>
  <si>
    <t>Alturas</t>
  </si>
  <si>
    <t>Inwood</t>
  </si>
  <si>
    <t>Wahneta</t>
  </si>
  <si>
    <t>Polk City</t>
  </si>
  <si>
    <t>East Palatka</t>
  </si>
  <si>
    <t>Crescent City</t>
  </si>
  <si>
    <t>Interlachen</t>
  </si>
  <si>
    <t>Palatka</t>
  </si>
  <si>
    <t>Pomona Park</t>
  </si>
  <si>
    <t>Welaka</t>
  </si>
  <si>
    <t>Palm Valley</t>
  </si>
  <si>
    <t>Hastings</t>
  </si>
  <si>
    <t>St. Augustine Beach</t>
  </si>
  <si>
    <t>St. Augustine South</t>
  </si>
  <si>
    <t>St. Augustine</t>
  </si>
  <si>
    <t>Sawgrass</t>
  </si>
  <si>
    <t>Flagler Estates</t>
  </si>
  <si>
    <t>Crescent Beach</t>
  </si>
  <si>
    <t>World Golf Village</t>
  </si>
  <si>
    <t>St. Augustine Shores</t>
  </si>
  <si>
    <t>Fruit Cove</t>
  </si>
  <si>
    <t>Butler Beach</t>
  </si>
  <si>
    <t>Villano Beach</t>
  </si>
  <si>
    <t>Nocatee</t>
  </si>
  <si>
    <t>Port St. Lucie</t>
  </si>
  <si>
    <t>Indian River Estates</t>
  </si>
  <si>
    <t>Fort Pierce North</t>
  </si>
  <si>
    <t>Fort Pierce</t>
  </si>
  <si>
    <t>Fort Pierce South</t>
  </si>
  <si>
    <t>St. Lucie Village</t>
  </si>
  <si>
    <t>Lakewood Park</t>
  </si>
  <si>
    <t>Hutchinson Island South</t>
  </si>
  <si>
    <t>White City</t>
  </si>
  <si>
    <t>River Park</t>
  </si>
  <si>
    <t>Chumuckla</t>
  </si>
  <si>
    <t>Harold</t>
  </si>
  <si>
    <t>Avalon</t>
  </si>
  <si>
    <t>Floridatown</t>
  </si>
  <si>
    <t>Munson</t>
  </si>
  <si>
    <t>Tiger Point</t>
  </si>
  <si>
    <t>Point Baker</t>
  </si>
  <si>
    <t>Garcon Point</t>
  </si>
  <si>
    <t>Dixonville</t>
  </si>
  <si>
    <t>Pea Ridge</t>
  </si>
  <si>
    <t>Berrydale</t>
  </si>
  <si>
    <t>Brownsdale</t>
  </si>
  <si>
    <t>Mount Carmel</t>
  </si>
  <si>
    <t>Gulf Breeze</t>
  </si>
  <si>
    <t>Mulat</t>
  </si>
  <si>
    <t>Pine Level</t>
  </si>
  <si>
    <t>Milton</t>
  </si>
  <si>
    <t>Roeville</t>
  </si>
  <si>
    <t>Navarre Beach</t>
  </si>
  <si>
    <t>Springhill</t>
  </si>
  <si>
    <t>Bagdad</t>
  </si>
  <si>
    <t>East Milton</t>
  </si>
  <si>
    <t>Woodlawn Beach</t>
  </si>
  <si>
    <t>Allentown</t>
  </si>
  <si>
    <t>Navarre</t>
  </si>
  <si>
    <t>Jay</t>
  </si>
  <si>
    <t>Holley</t>
  </si>
  <si>
    <t>Pace</t>
  </si>
  <si>
    <t>Oriole Beach</t>
  </si>
  <si>
    <t>Wallace</t>
  </si>
  <si>
    <t>The Meadows</t>
  </si>
  <si>
    <t>Desoto Lakes</t>
  </si>
  <si>
    <t>Southgate</t>
  </si>
  <si>
    <t>Fruitville</t>
  </si>
  <si>
    <t>Vamo</t>
  </si>
  <si>
    <t>Nokomis</t>
  </si>
  <si>
    <t>Venice Gardens</t>
  </si>
  <si>
    <t>Osprey</t>
  </si>
  <si>
    <t>Siesta Key</t>
  </si>
  <si>
    <t>Venice</t>
  </si>
  <si>
    <t>Bee Ridge</t>
  </si>
  <si>
    <t>South Venice</t>
  </si>
  <si>
    <t>Englewood</t>
  </si>
  <si>
    <t>Ridge Wood Heights</t>
  </si>
  <si>
    <t>North Port</t>
  </si>
  <si>
    <t>Kensington Park</t>
  </si>
  <si>
    <t>Longboat Key</t>
  </si>
  <si>
    <t>Sarasota Springs</t>
  </si>
  <si>
    <t>South Gate Ridge</t>
  </si>
  <si>
    <t>Laurel</t>
  </si>
  <si>
    <t>North Sarasota</t>
  </si>
  <si>
    <t>Lake Sarasota</t>
  </si>
  <si>
    <t>South Sarasota</t>
  </si>
  <si>
    <t>Gulf Gate Estates</t>
  </si>
  <si>
    <t>Warm Mineral Springs</t>
  </si>
  <si>
    <t>Longwood</t>
  </si>
  <si>
    <t>Casselberry</t>
  </si>
  <si>
    <t>Oviedo</t>
  </si>
  <si>
    <t>Chuluota</t>
  </si>
  <si>
    <t>Black Hammock</t>
  </si>
  <si>
    <t>Altamonte Springs</t>
  </si>
  <si>
    <t>Fern Park</t>
  </si>
  <si>
    <t>Geneva</t>
  </si>
  <si>
    <t>Forest City</t>
  </si>
  <si>
    <t>Sanford</t>
  </si>
  <si>
    <t>Heathrow</t>
  </si>
  <si>
    <t>Winter Springs</t>
  </si>
  <si>
    <t>Wekiwa Springs</t>
  </si>
  <si>
    <t>Lake Mary</t>
  </si>
  <si>
    <t>Coleman</t>
  </si>
  <si>
    <t>Center Hill</t>
  </si>
  <si>
    <t>Lake Panasoffkee</t>
  </si>
  <si>
    <t>Wildwood</t>
  </si>
  <si>
    <t>The Villages</t>
  </si>
  <si>
    <t>Webster</t>
  </si>
  <si>
    <t>Bushnell</t>
  </si>
  <si>
    <t>Branford</t>
  </si>
  <si>
    <t>Live Oak</t>
  </si>
  <si>
    <t>Perry</t>
  </si>
  <si>
    <t>Steinhatchee</t>
  </si>
  <si>
    <t>Worthington Springs</t>
  </si>
  <si>
    <t>Raiford</t>
  </si>
  <si>
    <t>Pierson</t>
  </si>
  <si>
    <t>Port Orange</t>
  </si>
  <si>
    <t>Glencoe</t>
  </si>
  <si>
    <t>DeLand</t>
  </si>
  <si>
    <t>Orange City</t>
  </si>
  <si>
    <t>New Smyrna Beach</t>
  </si>
  <si>
    <t>Oak Hill</t>
  </si>
  <si>
    <t>West DeLand</t>
  </si>
  <si>
    <t>DeLand Southwest</t>
  </si>
  <si>
    <t>Seville</t>
  </si>
  <si>
    <t>Daytona Beach</t>
  </si>
  <si>
    <t>Edgewater</t>
  </si>
  <si>
    <t>Deltona</t>
  </si>
  <si>
    <t>Lake Helen</t>
  </si>
  <si>
    <t>Ormond-by-the-Sea</t>
  </si>
  <si>
    <t>Samsula-Spruce Creek</t>
  </si>
  <si>
    <t>Daytona Beach Shores</t>
  </si>
  <si>
    <t>Holly Hill</t>
  </si>
  <si>
    <t>DeBary</t>
  </si>
  <si>
    <t>South Daytona</t>
  </si>
  <si>
    <t>Ponce Inlet</t>
  </si>
  <si>
    <t>North DeLand</t>
  </si>
  <si>
    <t>Ormond Beach</t>
  </si>
  <si>
    <t>De Leon Springs</t>
  </si>
  <si>
    <t>Sopchoppy</t>
  </si>
  <si>
    <t>Crawfordville</t>
  </si>
  <si>
    <t>Panacea</t>
  </si>
  <si>
    <t>St. Marks</t>
  </si>
  <si>
    <t>Miramar Beach</t>
  </si>
  <si>
    <t>DeFuniak Springs</t>
  </si>
  <si>
    <t>Freeport</t>
  </si>
  <si>
    <t>Paxton</t>
  </si>
  <si>
    <t>Wausau</t>
  </si>
  <si>
    <t>Vernon</t>
  </si>
  <si>
    <t>Chipley</t>
  </si>
  <si>
    <t>Caryville</t>
  </si>
  <si>
    <t>Ebro</t>
  </si>
  <si>
    <t>(a list of census place numbers and names is found on page 2)</t>
  </si>
  <si>
    <t>Enter Census Place Number below</t>
  </si>
  <si>
    <t>Census Place Number</t>
  </si>
  <si>
    <t>Cobbtown</t>
  </si>
  <si>
    <t>Dickerson City</t>
  </si>
  <si>
    <t>Fidelis</t>
  </si>
  <si>
    <t>Fisher Island</t>
  </si>
  <si>
    <t>Islandia</t>
  </si>
  <si>
    <t>Lake Harbor</t>
  </si>
  <si>
    <t>Lake Lindsey</t>
  </si>
  <si>
    <t>Marineland</t>
  </si>
  <si>
    <t>Okahumpka</t>
  </si>
  <si>
    <t>Ona</t>
  </si>
  <si>
    <t>Pine Island</t>
  </si>
  <si>
    <t>Weeki Wachee</t>
  </si>
  <si>
    <t xml:space="preserve">place name </t>
  </si>
  <si>
    <t>place index</t>
  </si>
  <si>
    <t>Project Sponsor -</t>
  </si>
  <si>
    <t>Yes</t>
  </si>
  <si>
    <t xml:space="preserve">Project Number - </t>
  </si>
  <si>
    <t>No</t>
  </si>
  <si>
    <t>Current Service Area Population (include population to be served)*</t>
  </si>
  <si>
    <t>Does this project have Davis-Bacon provisions?*</t>
  </si>
  <si>
    <t>Does this project qualify as a "Green Project"*</t>
  </si>
  <si>
    <t>Does the sponsor have an approved Asset Mangement Plan?*</t>
  </si>
  <si>
    <t>Does the project need to comply with American Iron and Steel (after 1/17/2014)?*</t>
  </si>
  <si>
    <t>Financing Rate Reduction</t>
  </si>
  <si>
    <t>* Required fields for financing rate calculation</t>
  </si>
  <si>
    <t>Project Sponsor</t>
  </si>
  <si>
    <t>Project Number</t>
  </si>
  <si>
    <t>Bond Buyer 20-Bond GO Index Rate =</t>
  </si>
  <si>
    <t>Financing Rate =</t>
  </si>
  <si>
    <t>CAUTION: These Census Places are NOT TO BE USED</t>
  </si>
  <si>
    <t>These worksheets are intended to assist in determining the affordability index and estimated loan financing rate.  To use this form, input the CENSUS PLACE of the rate payers who will be paying for the project on tab Afford 1.  Your affordability index will be calculated and shown on tab Afford 1 line 34.  Complete the form below and your estimated loan financing rate will be shown on line 43 on Tab Afford 1.  Note that a population must be entered for the financing rate to appear.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</si>
</sst>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0;###0.00"/>
    <numFmt numFmtId="167" formatCode="&quot;$&quot;#,##0"/>
    <numFmt numFmtId="168" formatCode="0.000%"/>
  </numFmts>
  <fonts count="18" x14ac:knownFonts="1">
    <font>
      <sz val="10"/>
      <name val="Arial"/>
    </font>
    <font>
      <sz val="10"/>
      <name val="Arial"/>
      <family val="2"/>
    </font>
    <font>
      <b/>
      <sz val="10"/>
      <name val="Arial"/>
      <family val="2"/>
    </font>
    <font>
      <sz val="11"/>
      <name val="Tahoma"/>
      <family val="2"/>
    </font>
    <font>
      <sz val="10"/>
      <name val="Courier New"/>
      <family val="3"/>
    </font>
    <font>
      <b/>
      <sz val="16"/>
      <name val="Arial"/>
      <family val="2"/>
    </font>
    <font>
      <sz val="10"/>
      <name val="Arial"/>
      <family val="2"/>
    </font>
    <font>
      <b/>
      <sz val="11"/>
      <name val="Tahoma"/>
      <family val="2"/>
    </font>
    <font>
      <sz val="10"/>
      <name val="Arial"/>
      <family val="2"/>
    </font>
    <font>
      <sz val="10"/>
      <color rgb="FF000000"/>
      <name val="Arial"/>
      <family val="2"/>
    </font>
    <font>
      <sz val="10"/>
      <name val="Tahoma"/>
      <family val="2"/>
    </font>
    <font>
      <b/>
      <sz val="10"/>
      <name val="Tahoma"/>
      <family val="2"/>
    </font>
    <font>
      <sz val="14"/>
      <name val="Arial"/>
      <family val="2"/>
    </font>
    <font>
      <b/>
      <sz val="14"/>
      <name val="Arial"/>
      <family val="2"/>
    </font>
    <font>
      <u/>
      <sz val="10"/>
      <color theme="10"/>
      <name val="Arial"/>
      <family val="2"/>
    </font>
    <font>
      <u/>
      <sz val="10"/>
      <color theme="11"/>
      <name val="Arial"/>
      <family val="2"/>
    </font>
    <font>
      <sz val="11"/>
      <name val="Arial"/>
      <family val="2"/>
    </font>
    <font>
      <sz val="12"/>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99"/>
        <bgColor indexed="64"/>
      </patternFill>
    </fill>
    <fill>
      <patternFill patternType="solid">
        <fgColor rgb="FFDCE6F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rgb="FF006600"/>
      </top>
      <bottom/>
      <diagonal/>
    </border>
    <border>
      <left/>
      <right/>
      <top/>
      <bottom style="thin">
        <color rgb="FF006600"/>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0" fontId="4" fillId="0" borderId="0" applyNumberFormat="0" applyBorder="0" applyAlignment="0"/>
    <xf numFmtId="0" fontId="14" fillId="0" borderId="0" applyNumberFormat="0" applyFill="0" applyBorder="0" applyAlignment="0" applyProtection="0"/>
    <xf numFmtId="0" fontId="15" fillId="0" borderId="0" applyNumberFormat="0" applyFill="0" applyBorder="0" applyAlignment="0" applyProtection="0"/>
    <xf numFmtId="0" fontId="1" fillId="0" borderId="0"/>
  </cellStyleXfs>
  <cellXfs count="82">
    <xf numFmtId="0" fontId="0" fillId="0" borderId="0" xfId="0"/>
    <xf numFmtId="0" fontId="3" fillId="0" borderId="0" xfId="2" applyFont="1" applyAlignment="1"/>
    <xf numFmtId="0" fontId="2" fillId="0" borderId="0" xfId="0" applyFont="1"/>
    <xf numFmtId="0" fontId="6" fillId="0" borderId="0" xfId="0" applyFont="1"/>
    <xf numFmtId="0" fontId="7" fillId="0" borderId="0" xfId="2" applyFont="1" applyAlignment="1"/>
    <xf numFmtId="0" fontId="0" fillId="0" borderId="0" xfId="0" applyAlignment="1">
      <alignment horizontal="center"/>
    </xf>
    <xf numFmtId="0" fontId="8" fillId="0" borderId="0" xfId="0" applyFont="1"/>
    <xf numFmtId="2" fontId="6" fillId="0" borderId="0" xfId="0" applyNumberFormat="1" applyFont="1" applyAlignment="1">
      <alignment horizontal="center"/>
    </xf>
    <xf numFmtId="2" fontId="2" fillId="0" borderId="0" xfId="0" applyNumberFormat="1"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3" fillId="0" borderId="0" xfId="2" applyFont="1" applyAlignment="1">
      <alignment horizontal="center"/>
    </xf>
    <xf numFmtId="0" fontId="2" fillId="0" borderId="0" xfId="0" applyFont="1" applyAlignment="1">
      <alignment horizontal="center"/>
    </xf>
    <xf numFmtId="2" fontId="8" fillId="0" borderId="0" xfId="0" applyNumberFormat="1" applyFont="1" applyAlignment="1">
      <alignment horizontal="center"/>
    </xf>
    <xf numFmtId="166" fontId="9" fillId="0" borderId="4" xfId="0" applyNumberFormat="1" applyFont="1" applyFill="1" applyBorder="1" applyAlignment="1">
      <alignment horizontal="center" vertical="top" wrapText="1"/>
    </xf>
    <xf numFmtId="166" fontId="9" fillId="0" borderId="0" xfId="0" applyNumberFormat="1" applyFont="1" applyFill="1" applyBorder="1" applyAlignment="1">
      <alignment horizontal="center" vertical="top" wrapText="1"/>
    </xf>
    <xf numFmtId="166" fontId="9" fillId="0" borderId="5" xfId="0" applyNumberFormat="1" applyFont="1" applyFill="1" applyBorder="1" applyAlignment="1">
      <alignment horizontal="center" vertical="top" wrapText="1"/>
    </xf>
    <xf numFmtId="2" fontId="0" fillId="0" borderId="0" xfId="0" applyNumberFormat="1" applyAlignment="1">
      <alignment horizontal="center"/>
    </xf>
    <xf numFmtId="167" fontId="8" fillId="0" borderId="0" xfId="0" applyNumberFormat="1" applyFont="1" applyAlignment="1">
      <alignment horizontal="center"/>
    </xf>
    <xf numFmtId="167" fontId="2" fillId="0" borderId="0" xfId="0" applyNumberFormat="1" applyFont="1" applyAlignment="1">
      <alignment horizontal="center"/>
    </xf>
    <xf numFmtId="0" fontId="8" fillId="0" borderId="0" xfId="2" applyFont="1" applyAlignment="1"/>
    <xf numFmtId="0" fontId="8" fillId="0" borderId="0" xfId="2" applyFont="1" applyAlignment="1">
      <alignment horizontal="center"/>
    </xf>
    <xf numFmtId="167" fontId="8" fillId="0" borderId="0" xfId="0" applyNumberFormat="1" applyFont="1" applyAlignment="1" applyProtection="1">
      <alignment horizontal="center"/>
    </xf>
    <xf numFmtId="165" fontId="8" fillId="0" borderId="0" xfId="1" applyNumberFormat="1" applyFont="1" applyAlignment="1" applyProtection="1">
      <alignment horizontal="center"/>
    </xf>
    <xf numFmtId="165" fontId="8" fillId="0" borderId="0" xfId="0" applyNumberFormat="1" applyFont="1" applyAlignment="1" applyProtection="1">
      <alignment horizontal="center"/>
    </xf>
    <xf numFmtId="0" fontId="10" fillId="0" borderId="0" xfId="2" applyFont="1" applyAlignment="1"/>
    <xf numFmtId="2" fontId="10" fillId="0" borderId="0" xfId="2" applyNumberFormat="1" applyFont="1" applyAlignment="1">
      <alignment horizontal="center"/>
    </xf>
    <xf numFmtId="0" fontId="10" fillId="0" borderId="0" xfId="2" applyFont="1" applyAlignment="1">
      <alignment horizontal="center"/>
    </xf>
    <xf numFmtId="0" fontId="11" fillId="0" borderId="0" xfId="2" applyFont="1" applyAlignment="1"/>
    <xf numFmtId="164" fontId="2" fillId="0" borderId="0" xfId="0" applyNumberFormat="1" applyFont="1"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2" fontId="3" fillId="0" borderId="0" xfId="2" applyNumberFormat="1" applyFont="1" applyAlignment="1" applyProtection="1">
      <alignment horizontal="center"/>
    </xf>
    <xf numFmtId="1" fontId="0" fillId="0" borderId="0" xfId="0" applyNumberFormat="1" applyAlignment="1">
      <alignment horizontal="center"/>
    </xf>
    <xf numFmtId="164" fontId="8" fillId="0" borderId="0" xfId="0"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0" fontId="12" fillId="0" borderId="0" xfId="0" applyFont="1"/>
    <xf numFmtId="0" fontId="13" fillId="0" borderId="1" xfId="0" applyFont="1" applyBorder="1"/>
    <xf numFmtId="0" fontId="13" fillId="0" borderId="1" xfId="0" applyFont="1" applyBorder="1" applyAlignment="1">
      <alignment wrapText="1"/>
    </xf>
    <xf numFmtId="0" fontId="12" fillId="0" borderId="1" xfId="0" applyFont="1" applyBorder="1"/>
    <xf numFmtId="0" fontId="12" fillId="0" borderId="2" xfId="0" applyNumberFormat="1" applyFont="1" applyBorder="1" applyProtection="1">
      <protection locked="0"/>
    </xf>
    <xf numFmtId="3" fontId="12" fillId="0" borderId="1" xfId="0" applyNumberFormat="1" applyFont="1" applyBorder="1"/>
    <xf numFmtId="0" fontId="13" fillId="0" borderId="0" xfId="0" applyFont="1"/>
    <xf numFmtId="1" fontId="12" fillId="2" borderId="2" xfId="0" applyNumberFormat="1" applyFont="1" applyFill="1" applyBorder="1" applyProtection="1">
      <protection locked="0"/>
    </xf>
    <xf numFmtId="1" fontId="12" fillId="2" borderId="3" xfId="0" applyNumberFormat="1" applyFont="1" applyFill="1" applyBorder="1" applyProtection="1">
      <protection locked="0"/>
    </xf>
    <xf numFmtId="1" fontId="12" fillId="2" borderId="1" xfId="0" applyNumberFormat="1" applyFont="1" applyFill="1" applyBorder="1" applyProtection="1">
      <protection locked="0"/>
    </xf>
    <xf numFmtId="0" fontId="12" fillId="0" borderId="0" xfId="0" applyFont="1" applyAlignment="1">
      <alignment horizontal="center"/>
    </xf>
    <xf numFmtId="0" fontId="13" fillId="0" borderId="0" xfId="0" applyFont="1" applyAlignment="1">
      <alignment wrapText="1"/>
    </xf>
    <xf numFmtId="0" fontId="13" fillId="0" borderId="0" xfId="0" applyFont="1" applyAlignment="1">
      <alignment horizontal="center" wrapText="1"/>
    </xf>
    <xf numFmtId="0" fontId="1" fillId="0" borderId="0" xfId="0" applyFont="1"/>
    <xf numFmtId="0" fontId="12" fillId="0" borderId="0" xfId="0" applyFont="1" applyAlignment="1">
      <alignment horizontal="center"/>
    </xf>
    <xf numFmtId="0" fontId="1" fillId="3" borderId="0" xfId="5" applyFill="1" applyProtection="1"/>
    <xf numFmtId="0" fontId="1" fillId="0" borderId="0" xfId="5" applyFill="1" applyProtection="1"/>
    <xf numFmtId="0" fontId="1" fillId="0" borderId="0" xfId="5"/>
    <xf numFmtId="0" fontId="1" fillId="3" borderId="0" xfId="5" applyFill="1" applyAlignment="1" applyProtection="1">
      <alignment wrapText="1"/>
    </xf>
    <xf numFmtId="0" fontId="17" fillId="0" borderId="1" xfId="5" applyFont="1" applyFill="1" applyBorder="1" applyProtection="1"/>
    <xf numFmtId="0" fontId="17" fillId="0" borderId="1" xfId="5" applyFont="1" applyFill="1" applyBorder="1" applyAlignment="1" applyProtection="1">
      <alignment horizontal="center"/>
      <protection locked="0"/>
    </xf>
    <xf numFmtId="10" fontId="17" fillId="0" borderId="2" xfId="5" applyNumberFormat="1" applyFont="1" applyFill="1" applyBorder="1" applyAlignment="1" applyProtection="1">
      <alignment horizontal="center"/>
    </xf>
    <xf numFmtId="0" fontId="17" fillId="3" borderId="0" xfId="5" applyFont="1" applyFill="1" applyBorder="1" applyProtection="1"/>
    <xf numFmtId="0" fontId="1" fillId="3" borderId="0" xfId="5" applyFont="1" applyFill="1" applyProtection="1"/>
    <xf numFmtId="3" fontId="13" fillId="5" borderId="1" xfId="0" applyNumberFormat="1" applyFont="1" applyFill="1" applyBorder="1"/>
    <xf numFmtId="0" fontId="12" fillId="0" borderId="0" xfId="0" applyFont="1" applyAlignment="1">
      <alignment horizontal="right"/>
    </xf>
    <xf numFmtId="1" fontId="12" fillId="6" borderId="1" xfId="0" applyNumberFormat="1" applyFont="1" applyFill="1" applyBorder="1" applyProtection="1">
      <protection locked="0"/>
    </xf>
    <xf numFmtId="0" fontId="12" fillId="0" borderId="0" xfId="0" applyFont="1" applyAlignment="1">
      <alignment horizontal="right" wrapText="1"/>
    </xf>
    <xf numFmtId="168" fontId="12" fillId="0" borderId="0" xfId="0" applyNumberFormat="1" applyFont="1"/>
    <xf numFmtId="10" fontId="12" fillId="6" borderId="0" xfId="0" applyNumberFormat="1" applyFont="1" applyFill="1"/>
    <xf numFmtId="2" fontId="13" fillId="5" borderId="1" xfId="0" applyNumberFormat="1" applyFont="1" applyFill="1" applyBorder="1"/>
    <xf numFmtId="2" fontId="12" fillId="0" borderId="1" xfId="0" applyNumberFormat="1" applyFont="1" applyBorder="1"/>
    <xf numFmtId="0" fontId="16" fillId="3" borderId="0" xfId="5" applyFont="1" applyFill="1" applyAlignment="1" applyProtection="1">
      <alignment horizontal="left" wrapText="1"/>
    </xf>
    <xf numFmtId="0" fontId="12" fillId="4" borderId="0" xfId="0" applyFont="1" applyFill="1" applyAlignment="1"/>
    <xf numFmtId="0" fontId="0" fillId="4" borderId="0" xfId="0" applyFill="1" applyAlignment="1"/>
    <xf numFmtId="0" fontId="13"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12" fillId="0" borderId="6" xfId="0" applyFont="1" applyBorder="1" applyAlignment="1">
      <alignment horizontal="center"/>
    </xf>
    <xf numFmtId="0" fontId="0" fillId="0" borderId="6" xfId="0" applyBorder="1" applyAlignment="1">
      <alignment horizontal="center"/>
    </xf>
    <xf numFmtId="0" fontId="12" fillId="4" borderId="6" xfId="0" applyFont="1" applyFill="1" applyBorder="1" applyAlignment="1">
      <alignment horizontal="center"/>
    </xf>
    <xf numFmtId="0" fontId="0" fillId="4" borderId="6" xfId="0" applyFill="1" applyBorder="1" applyAlignment="1">
      <alignment horizontal="center"/>
    </xf>
    <xf numFmtId="0" fontId="12" fillId="4" borderId="0" xfId="0" applyFont="1" applyFill="1" applyAlignment="1">
      <alignment horizontal="center"/>
    </xf>
    <xf numFmtId="0" fontId="0" fillId="4" borderId="0" xfId="0" applyFill="1" applyAlignment="1">
      <alignment horizontal="center"/>
    </xf>
  </cellXfs>
  <cellStyles count="6">
    <cellStyle name="Comma" xfId="1" builtinId="3"/>
    <cellStyle name="Followed Hyperlink" xfId="4" builtinId="9" hidden="1"/>
    <cellStyle name="Hyperlink" xfId="3" builtinId="8" hidden="1"/>
    <cellStyle name="Normal" xfId="0" builtinId="0"/>
    <cellStyle name="Normal 2" xfId="5" xr:uid="{00000000-0005-0000-0000-000004000000}"/>
    <cellStyle name="Normal_Sheet1" xfId="2"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DCE6F1"/>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1"/>
  <sheetViews>
    <sheetView tabSelected="1" workbookViewId="0">
      <selection activeCell="B5" sqref="B5"/>
    </sheetView>
  </sheetViews>
  <sheetFormatPr defaultColWidth="9.109375" defaultRowHeight="13.2" x14ac:dyDescent="0.25"/>
  <cols>
    <col min="1" max="1" width="80" style="54" customWidth="1"/>
    <col min="2" max="2" width="35" style="54" customWidth="1"/>
    <col min="3" max="17" width="9.109375" style="54"/>
    <col min="18" max="18" width="9.109375" style="54" hidden="1" customWidth="1"/>
    <col min="19" max="16384" width="9.109375" style="54"/>
  </cols>
  <sheetData>
    <row r="1" spans="1:18" ht="143.25" customHeight="1" x14ac:dyDescent="0.25">
      <c r="A1" s="69" t="s">
        <v>1034</v>
      </c>
      <c r="B1" s="69"/>
      <c r="C1" s="52"/>
      <c r="D1" s="52"/>
      <c r="E1" s="52"/>
      <c r="F1" s="52"/>
      <c r="G1" s="52"/>
      <c r="H1" s="53"/>
      <c r="I1" s="53"/>
      <c r="J1" s="53"/>
    </row>
    <row r="2" spans="1:18" x14ac:dyDescent="0.25">
      <c r="A2" s="55"/>
      <c r="B2" s="55"/>
      <c r="C2" s="52"/>
      <c r="D2" s="52"/>
      <c r="E2" s="52"/>
      <c r="F2" s="52"/>
      <c r="G2" s="52"/>
      <c r="H2" s="53"/>
      <c r="I2" s="53"/>
      <c r="J2" s="53"/>
    </row>
    <row r="3" spans="1:18" ht="15" x14ac:dyDescent="0.25">
      <c r="A3" s="56" t="s">
        <v>1018</v>
      </c>
      <c r="B3" s="57"/>
      <c r="C3" s="52"/>
      <c r="D3" s="52"/>
      <c r="E3" s="52"/>
      <c r="F3" s="52"/>
      <c r="G3" s="52"/>
      <c r="H3" s="53"/>
      <c r="I3" s="53"/>
      <c r="J3" s="53"/>
      <c r="R3" s="54" t="s">
        <v>1019</v>
      </c>
    </row>
    <row r="4" spans="1:18" ht="15" x14ac:dyDescent="0.25">
      <c r="A4" s="56" t="s">
        <v>1020</v>
      </c>
      <c r="B4" s="57"/>
      <c r="C4" s="52"/>
      <c r="D4" s="52"/>
      <c r="E4" s="52"/>
      <c r="F4" s="52"/>
      <c r="G4" s="52"/>
      <c r="H4" s="53"/>
      <c r="I4" s="53"/>
      <c r="J4" s="53"/>
      <c r="R4" s="54" t="s">
        <v>1021</v>
      </c>
    </row>
    <row r="5" spans="1:18" ht="15" x14ac:dyDescent="0.25">
      <c r="A5" s="56" t="s">
        <v>1022</v>
      </c>
      <c r="B5" s="57"/>
      <c r="C5" s="52"/>
      <c r="D5" s="52"/>
      <c r="E5" s="52"/>
      <c r="F5" s="52"/>
      <c r="G5" s="52"/>
      <c r="H5" s="53"/>
      <c r="I5" s="53"/>
      <c r="J5" s="53"/>
    </row>
    <row r="6" spans="1:18" ht="15" x14ac:dyDescent="0.25">
      <c r="A6" s="56" t="s">
        <v>1023</v>
      </c>
      <c r="B6" s="57"/>
      <c r="C6" s="52"/>
      <c r="D6" s="52"/>
      <c r="E6" s="52"/>
      <c r="F6" s="52"/>
      <c r="G6" s="52"/>
      <c r="H6" s="53"/>
      <c r="I6" s="53"/>
      <c r="J6" s="53"/>
      <c r="R6" s="54">
        <f>IF(B6="Yes",0.25%,0)</f>
        <v>0</v>
      </c>
    </row>
    <row r="7" spans="1:18" ht="15" x14ac:dyDescent="0.25">
      <c r="A7" s="56" t="s">
        <v>1024</v>
      </c>
      <c r="B7" s="57"/>
      <c r="C7" s="52"/>
      <c r="D7" s="52"/>
      <c r="E7" s="52"/>
      <c r="F7" s="52"/>
      <c r="G7" s="52"/>
      <c r="H7" s="53"/>
      <c r="I7" s="53"/>
      <c r="J7" s="53"/>
      <c r="R7" s="54">
        <f>IF(B7="Yes",0.1%,0)</f>
        <v>0</v>
      </c>
    </row>
    <row r="8" spans="1:18" ht="15" x14ac:dyDescent="0.25">
      <c r="A8" s="56" t="s">
        <v>1025</v>
      </c>
      <c r="B8" s="57"/>
      <c r="C8" s="52"/>
      <c r="D8" s="52"/>
      <c r="E8" s="52"/>
      <c r="F8" s="52"/>
      <c r="G8" s="52"/>
      <c r="H8" s="53"/>
      <c r="I8" s="53"/>
      <c r="J8" s="53"/>
      <c r="R8" s="54">
        <f>IF(B8="Yes",0.1%,0)</f>
        <v>0</v>
      </c>
    </row>
    <row r="9" spans="1:18" ht="15" x14ac:dyDescent="0.25">
      <c r="A9" s="56" t="s">
        <v>1026</v>
      </c>
      <c r="B9" s="57"/>
      <c r="C9" s="52"/>
      <c r="D9" s="52"/>
      <c r="E9" s="52"/>
      <c r="F9" s="52"/>
      <c r="G9" s="52"/>
      <c r="H9" s="53"/>
      <c r="I9" s="53"/>
      <c r="J9" s="53"/>
      <c r="R9" s="54">
        <f>IF(B9="Yes",0.75%,0)</f>
        <v>0</v>
      </c>
    </row>
    <row r="10" spans="1:18" x14ac:dyDescent="0.25">
      <c r="A10" s="52"/>
      <c r="B10" s="52"/>
      <c r="C10" s="52"/>
      <c r="D10" s="52"/>
      <c r="E10" s="52"/>
      <c r="F10" s="52"/>
      <c r="G10" s="52"/>
      <c r="H10" s="53"/>
      <c r="I10" s="53"/>
      <c r="J10" s="53"/>
    </row>
    <row r="11" spans="1:18" ht="15" x14ac:dyDescent="0.25">
      <c r="A11" s="56" t="s">
        <v>1027</v>
      </c>
      <c r="B11" s="58">
        <f>SUM(R6:R9)</f>
        <v>0</v>
      </c>
      <c r="C11" s="59"/>
      <c r="D11" s="52"/>
      <c r="E11" s="52"/>
      <c r="F11" s="52"/>
      <c r="G11" s="52"/>
      <c r="H11" s="53"/>
      <c r="I11" s="53"/>
      <c r="J11" s="53"/>
    </row>
    <row r="12" spans="1:18" x14ac:dyDescent="0.25">
      <c r="A12" s="52"/>
      <c r="B12" s="52"/>
      <c r="C12" s="52"/>
      <c r="D12" s="52"/>
      <c r="E12" s="52"/>
      <c r="F12" s="52"/>
      <c r="G12" s="52"/>
      <c r="H12" s="53"/>
      <c r="I12" s="53"/>
      <c r="J12" s="53"/>
    </row>
    <row r="13" spans="1:18" x14ac:dyDescent="0.25">
      <c r="A13" s="52"/>
      <c r="B13" s="52"/>
      <c r="C13" s="52"/>
      <c r="D13" s="52"/>
      <c r="E13" s="52"/>
      <c r="F13" s="52"/>
      <c r="G13" s="52"/>
      <c r="H13" s="53"/>
      <c r="I13" s="53"/>
      <c r="J13" s="53"/>
    </row>
    <row r="14" spans="1:18" x14ac:dyDescent="0.25">
      <c r="A14" s="52"/>
      <c r="B14" s="52"/>
      <c r="C14" s="52"/>
      <c r="D14" s="52"/>
      <c r="E14" s="52"/>
      <c r="F14" s="52"/>
      <c r="G14" s="52"/>
      <c r="H14" s="53"/>
      <c r="I14" s="53"/>
      <c r="J14" s="53"/>
    </row>
    <row r="15" spans="1:18" x14ac:dyDescent="0.25">
      <c r="A15" s="52"/>
      <c r="B15" s="52"/>
      <c r="C15" s="52"/>
      <c r="D15" s="52"/>
      <c r="E15" s="52"/>
      <c r="F15" s="52"/>
      <c r="G15" s="52"/>
      <c r="H15" s="53"/>
      <c r="I15" s="53"/>
      <c r="J15" s="53"/>
    </row>
    <row r="16" spans="1:18" x14ac:dyDescent="0.25">
      <c r="A16" s="52"/>
      <c r="B16" s="52"/>
      <c r="C16" s="52"/>
      <c r="D16" s="52"/>
      <c r="E16" s="52"/>
      <c r="F16" s="52"/>
      <c r="G16" s="52"/>
      <c r="H16" s="53"/>
      <c r="I16" s="53"/>
      <c r="J16" s="53"/>
    </row>
    <row r="17" spans="1:10" x14ac:dyDescent="0.25">
      <c r="A17" s="52"/>
      <c r="B17" s="52"/>
      <c r="C17" s="52"/>
      <c r="D17" s="52"/>
      <c r="E17" s="52"/>
      <c r="F17" s="52"/>
      <c r="G17" s="52"/>
      <c r="H17" s="53"/>
      <c r="I17" s="53"/>
      <c r="J17" s="53"/>
    </row>
    <row r="18" spans="1:10" x14ac:dyDescent="0.25">
      <c r="A18" s="52"/>
      <c r="B18" s="52"/>
      <c r="C18" s="52"/>
      <c r="D18" s="52"/>
      <c r="E18" s="52"/>
      <c r="F18" s="52"/>
      <c r="G18" s="52"/>
      <c r="H18" s="53"/>
      <c r="I18" s="53"/>
      <c r="J18" s="53"/>
    </row>
    <row r="19" spans="1:10" x14ac:dyDescent="0.25">
      <c r="A19" s="60" t="s">
        <v>1028</v>
      </c>
      <c r="B19" s="52"/>
      <c r="C19" s="52"/>
      <c r="D19" s="52"/>
      <c r="E19" s="52"/>
      <c r="F19" s="52"/>
      <c r="G19" s="52"/>
      <c r="H19" s="53"/>
      <c r="I19" s="53"/>
      <c r="J19" s="53"/>
    </row>
    <row r="20" spans="1:10" x14ac:dyDescent="0.25">
      <c r="A20" s="53"/>
      <c r="B20" s="53"/>
      <c r="C20" s="53"/>
      <c r="D20" s="53"/>
      <c r="E20" s="53"/>
      <c r="F20" s="53"/>
      <c r="G20" s="53"/>
      <c r="H20" s="53"/>
      <c r="I20" s="53"/>
      <c r="J20" s="53"/>
    </row>
    <row r="21" spans="1:10" x14ac:dyDescent="0.25">
      <c r="A21" s="53"/>
      <c r="B21" s="53"/>
      <c r="C21" s="53"/>
      <c r="D21" s="53"/>
      <c r="E21" s="53"/>
      <c r="F21" s="53"/>
      <c r="G21" s="53"/>
      <c r="H21" s="53"/>
      <c r="I21" s="53"/>
      <c r="J21" s="53"/>
    </row>
  </sheetData>
  <mergeCells count="1">
    <mergeCell ref="A1:B1"/>
  </mergeCells>
  <dataValidations count="1">
    <dataValidation type="list" allowBlank="1" showInputMessage="1" showErrorMessage="1" sqref="B6:B9" xr:uid="{00000000-0002-0000-0000-000000000000}">
      <formula1>$R$2:$R$4</formula1>
    </dataValidation>
  </dataValidations>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88"/>
  <sheetViews>
    <sheetView topLeftCell="A31" zoomScale="75" zoomScaleNormal="75" workbookViewId="0">
      <selection activeCell="G40" sqref="G40"/>
    </sheetView>
  </sheetViews>
  <sheetFormatPr defaultColWidth="8.88671875" defaultRowHeight="13.2" x14ac:dyDescent="0.25"/>
  <cols>
    <col min="1" max="1" width="13.109375" customWidth="1"/>
    <col min="2" max="2" width="12.109375" customWidth="1"/>
    <col min="3" max="3" width="36.44140625" customWidth="1"/>
    <col min="4" max="4" width="12" customWidth="1"/>
    <col min="5" max="5" width="14.5546875" customWidth="1"/>
  </cols>
  <sheetData>
    <row r="1" spans="1:9" ht="21" x14ac:dyDescent="0.4">
      <c r="A1" s="74" t="s">
        <v>37</v>
      </c>
      <c r="B1" s="74"/>
      <c r="C1" s="74"/>
      <c r="D1" s="74"/>
      <c r="E1" s="74"/>
    </row>
    <row r="2" spans="1:9" ht="21" x14ac:dyDescent="0.4">
      <c r="A2" s="35"/>
      <c r="B2" s="36"/>
      <c r="C2" s="36"/>
      <c r="D2" s="36"/>
    </row>
    <row r="3" spans="1:9" ht="17.399999999999999" x14ac:dyDescent="0.3">
      <c r="A3" s="72" t="s">
        <v>1002</v>
      </c>
      <c r="B3" s="72"/>
      <c r="C3" s="72"/>
      <c r="D3" s="72"/>
      <c r="E3" s="72"/>
    </row>
    <row r="4" spans="1:9" ht="17.399999999999999" x14ac:dyDescent="0.3">
      <c r="A4" s="73" t="s">
        <v>1001</v>
      </c>
      <c r="B4" s="73"/>
      <c r="C4" s="73"/>
      <c r="D4" s="73"/>
      <c r="E4" s="73"/>
    </row>
    <row r="5" spans="1:9" ht="17.399999999999999" x14ac:dyDescent="0.3">
      <c r="A5" s="51"/>
      <c r="B5" s="51"/>
      <c r="C5" s="51"/>
      <c r="D5" s="51"/>
      <c r="E5" s="51"/>
    </row>
    <row r="6" spans="1:9" ht="17.399999999999999" x14ac:dyDescent="0.3">
      <c r="A6" s="73" t="s">
        <v>1029</v>
      </c>
      <c r="B6" s="75"/>
      <c r="C6" s="80" t="str">
        <f>IF('Project Info'!$B$3="","",'Project Info'!$B$3)</f>
        <v/>
      </c>
      <c r="D6" s="81"/>
      <c r="E6" s="81"/>
    </row>
    <row r="7" spans="1:9" ht="17.399999999999999" x14ac:dyDescent="0.3">
      <c r="A7" s="76" t="s">
        <v>1030</v>
      </c>
      <c r="B7" s="77"/>
      <c r="C7" s="78" t="str">
        <f>IF('Project Info'!$B$4="","",'Project Info'!$B$4)</f>
        <v/>
      </c>
      <c r="D7" s="79"/>
      <c r="E7" s="79"/>
    </row>
    <row r="8" spans="1:9" ht="52.2" x14ac:dyDescent="0.3">
      <c r="A8" s="38" t="s">
        <v>32</v>
      </c>
      <c r="B8" s="39" t="s">
        <v>1003</v>
      </c>
      <c r="C8" s="39" t="s">
        <v>105</v>
      </c>
      <c r="D8" s="39" t="s">
        <v>38</v>
      </c>
      <c r="E8" s="38" t="s">
        <v>39</v>
      </c>
    </row>
    <row r="9" spans="1:9" ht="17.399999999999999" x14ac:dyDescent="0.3">
      <c r="A9" s="40">
        <v>1</v>
      </c>
      <c r="B9" s="44">
        <v>0</v>
      </c>
      <c r="C9" s="41">
        <f>IF(B9&gt;0,VLOOKUP(B9,'Place Data'!$A$2:$F$920,2,FALSE),0)</f>
        <v>0</v>
      </c>
      <c r="D9" s="68">
        <f>IF(B9&gt;0,VLOOKUP(B9,'Place Data'!$A$2:$D$920,4,FALSE)*IF(VLOOKUP(B9,'Place Data'!$A$2:$D$920,4,FALSE)&gt;0,VLOOKUP(VLOOKUP(B9,'Place Data'!$A$2:$E$920,3,FALSE),'County Index'!$A$8:$L$74,12),1),0)</f>
        <v>0</v>
      </c>
      <c r="E9" s="42">
        <f>IF(B9&gt;0,VLOOKUP(B9,'Place Data'!$A$2:$E$920,5,FALSE),0)</f>
        <v>0</v>
      </c>
    </row>
    <row r="10" spans="1:9" ht="17.399999999999999" x14ac:dyDescent="0.3">
      <c r="A10" s="40">
        <v>2</v>
      </c>
      <c r="B10" s="45">
        <v>0</v>
      </c>
      <c r="C10" s="41">
        <f>IF(B10&gt;0,VLOOKUP(B10,'Place Data'!$A$2:$F$920,2,FALSE),0)</f>
        <v>0</v>
      </c>
      <c r="D10" s="68">
        <f>IF(B10&gt;0,VLOOKUP(B10,'Place Data'!$A$2:$D$920,4,FALSE)*IF(VLOOKUP(B10,'Place Data'!$A$2:$D$920,4,FALSE)&gt;0,VLOOKUP(VLOOKUP(B10,'Place Data'!$A$2:$E$920,3,FALSE),'County Index'!$A$8:$L$74,12),1),0)</f>
        <v>0</v>
      </c>
      <c r="E10" s="42">
        <f>IF(B10&gt;0,VLOOKUP(B10,'Place Data'!$A$2:$E$920,5,FALSE),0)</f>
        <v>0</v>
      </c>
    </row>
    <row r="11" spans="1:9" ht="17.399999999999999" x14ac:dyDescent="0.3">
      <c r="A11" s="40">
        <v>3</v>
      </c>
      <c r="B11" s="45">
        <v>0</v>
      </c>
      <c r="C11" s="41">
        <f>IF(B11&gt;0,VLOOKUP(B11,'Place Data'!$A$2:$F$920,2,FALSE),0)</f>
        <v>0</v>
      </c>
      <c r="D11" s="68">
        <f>IF(B11&gt;0,VLOOKUP(B11,'Place Data'!$A$2:$D$920,4,FALSE)*IF(VLOOKUP(B11,'Place Data'!$A$2:$D$920,4,FALSE)&gt;0,VLOOKUP(VLOOKUP(B11,'Place Data'!$A$2:$E$920,3,FALSE),'County Index'!$A$8:$L$74,12),1),0)</f>
        <v>0</v>
      </c>
      <c r="E11" s="42">
        <f>IF(B11&gt;0,VLOOKUP(B11,'Place Data'!$A$2:$E$920,5,FALSE),0)</f>
        <v>0</v>
      </c>
      <c r="I11" s="3"/>
    </row>
    <row r="12" spans="1:9" ht="17.399999999999999" x14ac:dyDescent="0.3">
      <c r="A12" s="40">
        <v>4</v>
      </c>
      <c r="B12" s="45">
        <v>0</v>
      </c>
      <c r="C12" s="41">
        <f>IF(B12&gt;0,VLOOKUP(B12,'Place Data'!$A$2:$F$920,2,FALSE),0)</f>
        <v>0</v>
      </c>
      <c r="D12" s="68">
        <f>IF(B12&gt;0,VLOOKUP(B12,'Place Data'!$A$2:$D$920,4,FALSE)*IF(VLOOKUP(B12,'Place Data'!$A$2:$D$920,4,FALSE)&gt;0,VLOOKUP(VLOOKUP(B12,'Place Data'!$A$2:$E$920,3,FALSE),'County Index'!$A$8:$L$74,12),1),0)</f>
        <v>0</v>
      </c>
      <c r="E12" s="42">
        <f>IF(B12&gt;0,VLOOKUP(B12,'Place Data'!$A$2:$E$920,5,FALSE),0)</f>
        <v>0</v>
      </c>
    </row>
    <row r="13" spans="1:9" ht="17.399999999999999" x14ac:dyDescent="0.3">
      <c r="A13" s="40">
        <v>5</v>
      </c>
      <c r="B13" s="45">
        <v>0</v>
      </c>
      <c r="C13" s="41">
        <f>IF(B13&gt;0,VLOOKUP(B13,'Place Data'!$A$2:$F$920,2,FALSE),0)</f>
        <v>0</v>
      </c>
      <c r="D13" s="68">
        <f>IF(B13&gt;0,VLOOKUP(B13,'Place Data'!$A$2:$D$920,4,FALSE)*IF(VLOOKUP(B13,'Place Data'!$A$2:$D$920,4,FALSE)&gt;0,VLOOKUP(VLOOKUP(B13,'Place Data'!$A$2:$E$920,3,FALSE),'County Index'!$A$8:$L$74,12),1),0)</f>
        <v>0</v>
      </c>
      <c r="E13" s="42">
        <f>IF(B13&gt;0,VLOOKUP(B13,'Place Data'!$A$2:$E$920,5,FALSE),0)</f>
        <v>0</v>
      </c>
    </row>
    <row r="14" spans="1:9" ht="17.399999999999999" x14ac:dyDescent="0.3">
      <c r="A14" s="40">
        <v>6</v>
      </c>
      <c r="B14" s="45">
        <v>0</v>
      </c>
      <c r="C14" s="41">
        <f>IF(B14&gt;0,VLOOKUP(B14,'Place Data'!$A$2:$F$920,2,FALSE),0)</f>
        <v>0</v>
      </c>
      <c r="D14" s="68">
        <f>IF(B14&gt;0,VLOOKUP(B14,'Place Data'!$A$2:$D$920,4,FALSE)*IF(VLOOKUP(B14,'Place Data'!$A$2:$D$920,4,FALSE)&gt;0,VLOOKUP(VLOOKUP(B14,'Place Data'!$A$2:$E$920,3,FALSE),'County Index'!$A$8:$L$74,12),1),0)</f>
        <v>0</v>
      </c>
      <c r="E14" s="42">
        <f>IF(B14&gt;0,VLOOKUP(B14,'Place Data'!$A$2:$E$920,5,FALSE),0)</f>
        <v>0</v>
      </c>
    </row>
    <row r="15" spans="1:9" ht="17.399999999999999" x14ac:dyDescent="0.3">
      <c r="A15" s="40">
        <v>7</v>
      </c>
      <c r="B15" s="45">
        <v>0</v>
      </c>
      <c r="C15" s="41">
        <f>IF(B15&gt;0,VLOOKUP(B15,'Place Data'!$A$2:$F$920,2,FALSE),0)</f>
        <v>0</v>
      </c>
      <c r="D15" s="68">
        <f>IF(B15&gt;0,VLOOKUP(B15,'Place Data'!$A$2:$D$920,4,FALSE)*IF(VLOOKUP(B15,'Place Data'!$A$2:$D$920,4,FALSE)&gt;0,VLOOKUP(VLOOKUP(B15,'Place Data'!$A$2:$E$920,3,FALSE),'County Index'!$A$8:$L$74,12),1),0)</f>
        <v>0</v>
      </c>
      <c r="E15" s="42">
        <f>IF(B15&gt;0,VLOOKUP(B15,'Place Data'!$A$2:$E$920,5,FALSE),0)</f>
        <v>0</v>
      </c>
    </row>
    <row r="16" spans="1:9" ht="17.399999999999999" x14ac:dyDescent="0.3">
      <c r="A16" s="40">
        <v>8</v>
      </c>
      <c r="B16" s="45">
        <v>0</v>
      </c>
      <c r="C16" s="41">
        <f>IF(B16&gt;0,VLOOKUP(B16,'Place Data'!$A$2:$F$920,2,FALSE),0)</f>
        <v>0</v>
      </c>
      <c r="D16" s="68">
        <f>IF(B16&gt;0,VLOOKUP(B16,'Place Data'!$A$2:$D$920,4,FALSE)*IF(VLOOKUP(B16,'Place Data'!$A$2:$D$920,4,FALSE)&gt;0,VLOOKUP(VLOOKUP(B16,'Place Data'!$A$2:$E$920,3,FALSE),'County Index'!$A$8:$L$74,12),1),0)</f>
        <v>0</v>
      </c>
      <c r="E16" s="42">
        <f>IF(B16&gt;0,VLOOKUP(B16,'Place Data'!$A$2:$E$920,5,FALSE),0)</f>
        <v>0</v>
      </c>
    </row>
    <row r="17" spans="1:5" ht="17.399999999999999" x14ac:dyDescent="0.3">
      <c r="A17" s="40">
        <v>9</v>
      </c>
      <c r="B17" s="45">
        <v>0</v>
      </c>
      <c r="C17" s="41">
        <f>IF(B17&gt;0,VLOOKUP(B17,'Place Data'!$A$2:$F$920,2,FALSE),0)</f>
        <v>0</v>
      </c>
      <c r="D17" s="68">
        <f>IF(B17&gt;0,VLOOKUP(B17,'Place Data'!$A$2:$D$920,4,FALSE)*IF(VLOOKUP(B17,'Place Data'!$A$2:$D$920,4,FALSE)&gt;0,VLOOKUP(VLOOKUP(B17,'Place Data'!$A$2:$E$920,3,FALSE),'County Index'!$A$8:$L$74,12),1),0)</f>
        <v>0</v>
      </c>
      <c r="E17" s="42">
        <f>IF(B17&gt;0,VLOOKUP(B17,'Place Data'!$A$2:$E$920,5,FALSE),0)</f>
        <v>0</v>
      </c>
    </row>
    <row r="18" spans="1:5" ht="17.399999999999999" x14ac:dyDescent="0.3">
      <c r="A18" s="40">
        <v>10</v>
      </c>
      <c r="B18" s="46">
        <v>0</v>
      </c>
      <c r="C18" s="41">
        <f>IF(B18&gt;0,VLOOKUP(B18,'Place Data'!$A$2:$F$920,2,FALSE),0)</f>
        <v>0</v>
      </c>
      <c r="D18" s="68">
        <f>IF(B18&gt;0,VLOOKUP(B18,'Place Data'!$A$2:$D$920,4,FALSE)*IF(VLOOKUP(B18,'Place Data'!$A$2:$D$920,4,FALSE)&gt;0,VLOOKUP(VLOOKUP(B18,'Place Data'!$A$2:$E$920,3,FALSE),'County Index'!$A$8:$L$74,12),1),0)</f>
        <v>0</v>
      </c>
      <c r="E18" s="42">
        <f>IF(B18&gt;0,VLOOKUP(B18,'Place Data'!$A$2:$E$920,5,FALSE),0)</f>
        <v>0</v>
      </c>
    </row>
    <row r="19" spans="1:5" ht="17.399999999999999" x14ac:dyDescent="0.3">
      <c r="A19" s="40">
        <v>11</v>
      </c>
      <c r="B19" s="46">
        <v>0</v>
      </c>
      <c r="C19" s="41">
        <f>IF(B19&gt;0,VLOOKUP(B19,'Place Data'!$A$2:$F$920,2,FALSE),0)</f>
        <v>0</v>
      </c>
      <c r="D19" s="68">
        <f>IF(B19&gt;0,VLOOKUP(B19,'Place Data'!$A$2:$D$920,4,FALSE)*IF(VLOOKUP(B19,'Place Data'!$A$2:$D$920,4,FALSE)&gt;0,VLOOKUP(VLOOKUP(B19,'Place Data'!$A$2:$E$920,3,FALSE),'County Index'!$A$8:$L$74,12),1),0)</f>
        <v>0</v>
      </c>
      <c r="E19" s="42">
        <f>IF(B19&gt;0,VLOOKUP(B19,'Place Data'!$A$2:$E$920,5,FALSE),0)</f>
        <v>0</v>
      </c>
    </row>
    <row r="20" spans="1:5" ht="17.399999999999999" x14ac:dyDescent="0.3">
      <c r="A20" s="40">
        <v>12</v>
      </c>
      <c r="B20" s="46">
        <v>0</v>
      </c>
      <c r="C20" s="41">
        <f>IF(B20&gt;0,VLOOKUP(B20,'Place Data'!$A$2:$F$920,2,FALSE),0)</f>
        <v>0</v>
      </c>
      <c r="D20" s="68">
        <f>IF(B20&gt;0,VLOOKUP(B20,'Place Data'!$A$2:$D$920,4,FALSE)*IF(VLOOKUP(B20,'Place Data'!$A$2:$D$920,4,FALSE)&gt;0,VLOOKUP(VLOOKUP(B20,'Place Data'!$A$2:$E$920,3,FALSE),'County Index'!$A$8:$L$74,12),1),0)</f>
        <v>0</v>
      </c>
      <c r="E20" s="42">
        <f>IF(B20&gt;0,VLOOKUP(B20,'Place Data'!$A$2:$E$920,5,FALSE),0)</f>
        <v>0</v>
      </c>
    </row>
    <row r="21" spans="1:5" ht="17.399999999999999" x14ac:dyDescent="0.3">
      <c r="A21" s="40">
        <v>13</v>
      </c>
      <c r="B21" s="46">
        <v>0</v>
      </c>
      <c r="C21" s="41">
        <f>IF(B21&gt;0,VLOOKUP(B21,'Place Data'!$A$2:$F$920,2,FALSE),0)</f>
        <v>0</v>
      </c>
      <c r="D21" s="68">
        <f>IF(B21&gt;0,VLOOKUP(B21,'Place Data'!$A$2:$D$920,4,FALSE)*IF(VLOOKUP(B21,'Place Data'!$A$2:$D$920,4,FALSE)&gt;0,VLOOKUP(VLOOKUP(B21,'Place Data'!$A$2:$E$920,3,FALSE),'County Index'!$A$8:$L$74,12),1),0)</f>
        <v>0</v>
      </c>
      <c r="E21" s="42">
        <f>IF(B21&gt;0,VLOOKUP(B21,'Place Data'!$A$2:$E$920,5,FALSE),0)</f>
        <v>0</v>
      </c>
    </row>
    <row r="22" spans="1:5" ht="17.399999999999999" x14ac:dyDescent="0.3">
      <c r="A22" s="40">
        <v>14</v>
      </c>
      <c r="B22" s="46">
        <v>0</v>
      </c>
      <c r="C22" s="41">
        <f>IF(B22&gt;0,VLOOKUP(B22,'Place Data'!$A$2:$F$920,2,FALSE),0)</f>
        <v>0</v>
      </c>
      <c r="D22" s="68">
        <f>IF(B22&gt;0,VLOOKUP(B22,'Place Data'!$A$2:$D$920,4,FALSE)*IF(VLOOKUP(B22,'Place Data'!$A$2:$D$920,4,FALSE)&gt;0,VLOOKUP(VLOOKUP(B22,'Place Data'!$A$2:$E$920,3,FALSE),'County Index'!$A$8:$L$74,12),1),0)</f>
        <v>0</v>
      </c>
      <c r="E22" s="42">
        <f>IF(B22&gt;0,VLOOKUP(B22,'Place Data'!$A$2:$E$920,5,FALSE),0)</f>
        <v>0</v>
      </c>
    </row>
    <row r="23" spans="1:5" ht="17.399999999999999" x14ac:dyDescent="0.3">
      <c r="A23" s="40">
        <v>15</v>
      </c>
      <c r="B23" s="46">
        <v>0</v>
      </c>
      <c r="C23" s="41">
        <f>IF(B23&gt;0,VLOOKUP(B23,'Place Data'!$A$2:$F$920,2,FALSE),0)</f>
        <v>0</v>
      </c>
      <c r="D23" s="68">
        <f>IF(B23&gt;0,VLOOKUP(B23,'Place Data'!$A$2:$D$920,4,FALSE)*IF(VLOOKUP(B23,'Place Data'!$A$2:$D$920,4,FALSE)&gt;0,VLOOKUP(VLOOKUP(B23,'Place Data'!$A$2:$E$920,3,FALSE),'County Index'!$A$8:$L$74,12),1),0)</f>
        <v>0</v>
      </c>
      <c r="E23" s="42">
        <f>IF(B23&gt;0,VLOOKUP(B23,'Place Data'!$A$2:$E$920,5,FALSE),0)</f>
        <v>0</v>
      </c>
    </row>
    <row r="24" spans="1:5" ht="17.399999999999999" x14ac:dyDescent="0.3">
      <c r="A24" s="40">
        <v>16</v>
      </c>
      <c r="B24" s="46">
        <v>0</v>
      </c>
      <c r="C24" s="41">
        <f>IF(B24&gt;0,VLOOKUP(B24,'Place Data'!$A$2:$F$920,2,FALSE),0)</f>
        <v>0</v>
      </c>
      <c r="D24" s="68">
        <f>IF(B24&gt;0,VLOOKUP(B24,'Place Data'!$A$2:$D$920,4,FALSE)*IF(VLOOKUP(B24,'Place Data'!$A$2:$D$920,4,FALSE)&gt;0,VLOOKUP(VLOOKUP(B24,'Place Data'!$A$2:$E$920,3,FALSE),'County Index'!$A$8:$L$74,12),1),0)</f>
        <v>0</v>
      </c>
      <c r="E24" s="42">
        <f>IF(B24&gt;0,VLOOKUP(B24,'Place Data'!$A$2:$E$920,5,FALSE),0)</f>
        <v>0</v>
      </c>
    </row>
    <row r="25" spans="1:5" ht="17.399999999999999" x14ac:dyDescent="0.3">
      <c r="A25" s="40">
        <v>17</v>
      </c>
      <c r="B25" s="46">
        <v>0</v>
      </c>
      <c r="C25" s="41">
        <f>IF(B25&gt;0,VLOOKUP(B25,'Place Data'!$A$2:$F$920,2,FALSE),0)</f>
        <v>0</v>
      </c>
      <c r="D25" s="68">
        <f>IF(B25&gt;0,VLOOKUP(B25,'Place Data'!$A$2:$D$920,4,FALSE)*IF(VLOOKUP(B25,'Place Data'!$A$2:$D$920,4,FALSE)&gt;0,VLOOKUP(VLOOKUP(B25,'Place Data'!$A$2:$E$920,3,FALSE),'County Index'!$A$8:$L$74,12),1),0)</f>
        <v>0</v>
      </c>
      <c r="E25" s="42">
        <f>IF(B25&gt;0,VLOOKUP(B25,'Place Data'!$A$2:$E$920,5,FALSE),0)</f>
        <v>0</v>
      </c>
    </row>
    <row r="26" spans="1:5" ht="17.399999999999999" x14ac:dyDescent="0.3">
      <c r="A26" s="40">
        <v>18</v>
      </c>
      <c r="B26" s="46">
        <v>0</v>
      </c>
      <c r="C26" s="41">
        <f>IF(B26&gt;0,VLOOKUP(B26,'Place Data'!$A$2:$F$920,2,FALSE),0)</f>
        <v>0</v>
      </c>
      <c r="D26" s="68">
        <f>IF(B26&gt;0,VLOOKUP(B26,'Place Data'!$A$2:$D$920,4,FALSE)*IF(VLOOKUP(B26,'Place Data'!$A$2:$D$920,4,FALSE)&gt;0,VLOOKUP(VLOOKUP(B26,'Place Data'!$A$2:$E$920,3,FALSE),'County Index'!$A$8:$L$74,12),1),0)</f>
        <v>0</v>
      </c>
      <c r="E26" s="42">
        <f>IF(B26&gt;0,VLOOKUP(B26,'Place Data'!$A$2:$E$920,5,FALSE),0)</f>
        <v>0</v>
      </c>
    </row>
    <row r="27" spans="1:5" ht="17.399999999999999" x14ac:dyDescent="0.3">
      <c r="A27" s="40">
        <v>19</v>
      </c>
      <c r="B27" s="46">
        <v>0</v>
      </c>
      <c r="C27" s="41">
        <f>IF(B27&gt;0,VLOOKUP(B27,'Place Data'!$A$2:$F$920,2,FALSE),0)</f>
        <v>0</v>
      </c>
      <c r="D27" s="68">
        <f>IF(B27&gt;0,VLOOKUP(B27,'Place Data'!$A$2:$D$920,4,FALSE)*IF(VLOOKUP(B27,'Place Data'!$A$2:$D$920,4,FALSE)&gt;0,VLOOKUP(VLOOKUP(B27,'Place Data'!$A$2:$E$920,3,FALSE),'County Index'!$A$8:$L$74,12),1),0)</f>
        <v>0</v>
      </c>
      <c r="E27" s="42">
        <f>IF(B27&gt;0,VLOOKUP(B27,'Place Data'!$A$2:$E$920,5,FALSE),0)</f>
        <v>0</v>
      </c>
    </row>
    <row r="28" spans="1:5" ht="17.399999999999999" x14ac:dyDescent="0.3">
      <c r="A28" s="40">
        <v>20</v>
      </c>
      <c r="B28" s="46">
        <v>0</v>
      </c>
      <c r="C28" s="41">
        <f>IF(B28&gt;0,VLOOKUP(B28,'Place Data'!$A$2:$F$920,2,FALSE),0)</f>
        <v>0</v>
      </c>
      <c r="D28" s="68">
        <f>IF(B28&gt;0,VLOOKUP(B28,'Place Data'!$A$2:$D$920,4,FALSE)*IF(VLOOKUP(B28,'Place Data'!$A$2:$D$920,4,FALSE)&gt;0,VLOOKUP(VLOOKUP(B28,'Place Data'!$A$2:$E$920,3,FALSE),'County Index'!$A$8:$L$74,12),1),0)</f>
        <v>0</v>
      </c>
      <c r="E28" s="42">
        <f>IF(B28&gt;0,VLOOKUP(B28,'Place Data'!$A$2:$E$920,5,FALSE),0)</f>
        <v>0</v>
      </c>
    </row>
    <row r="29" spans="1:5" ht="17.399999999999999" x14ac:dyDescent="0.3">
      <c r="A29" s="40">
        <v>21</v>
      </c>
      <c r="B29" s="46">
        <v>0</v>
      </c>
      <c r="C29" s="41">
        <f>IF(B29&gt;0,VLOOKUP(B29,'Place Data'!$A$2:$F$920,2,FALSE),0)</f>
        <v>0</v>
      </c>
      <c r="D29" s="68">
        <f>IF(B29&gt;0,VLOOKUP(B29,'Place Data'!$A$2:$D$920,4,FALSE)*IF(VLOOKUP(B29,'Place Data'!$A$2:$D$920,4,FALSE)&gt;0,VLOOKUP(VLOOKUP(B29,'Place Data'!$A$2:$E$920,3,FALSE),'County Index'!$A$8:$L$74,12),1),0)</f>
        <v>0</v>
      </c>
      <c r="E29" s="42">
        <f>IF(B29&gt;0,VLOOKUP(B29,'Place Data'!$A$2:$E$920,5,FALSE),0)</f>
        <v>0</v>
      </c>
    </row>
    <row r="30" spans="1:5" ht="17.399999999999999" x14ac:dyDescent="0.3">
      <c r="A30" s="40">
        <v>22</v>
      </c>
      <c r="B30" s="46">
        <v>0</v>
      </c>
      <c r="C30" s="41">
        <f>IF(B30&gt;0,VLOOKUP(B30,'Place Data'!$A$2:$F$920,2,FALSE),0)</f>
        <v>0</v>
      </c>
      <c r="D30" s="68">
        <f>IF(B30&gt;0,VLOOKUP(B30,'Place Data'!$A$2:$D$920,4,FALSE)*IF(VLOOKUP(B30,'Place Data'!$A$2:$D$920,4,FALSE)&gt;0,VLOOKUP(VLOOKUP(B30,'Place Data'!$A$2:$E$920,3,FALSE),'County Index'!$A$8:$L$74,12),1),0)</f>
        <v>0</v>
      </c>
      <c r="E30" s="42">
        <f>IF(B30&gt;0,VLOOKUP(B30,'Place Data'!$A$2:$E$920,5,FALSE),0)</f>
        <v>0</v>
      </c>
    </row>
    <row r="31" spans="1:5" ht="17.399999999999999" x14ac:dyDescent="0.3">
      <c r="A31" s="40">
        <v>23</v>
      </c>
      <c r="B31" s="46">
        <v>0</v>
      </c>
      <c r="C31" s="41">
        <f>IF(B31&gt;0,VLOOKUP(B31,'Place Data'!$A$2:$F$920,2,FALSE),0)</f>
        <v>0</v>
      </c>
      <c r="D31" s="68">
        <f>IF(B31&gt;0,VLOOKUP(B31,'Place Data'!$A$2:$D$920,4,FALSE)*IF(VLOOKUP(B31,'Place Data'!$A$2:$D$920,4,FALSE)&gt;0,VLOOKUP(VLOOKUP(B31,'Place Data'!$A$2:$E$920,3,FALSE),'County Index'!$A$8:$L$74,12),1),0)</f>
        <v>0</v>
      </c>
      <c r="E31" s="42">
        <f>IF(B31&gt;0,VLOOKUP(B31,'Place Data'!$A$2:$E$920,5,FALSE),0)</f>
        <v>0</v>
      </c>
    </row>
    <row r="32" spans="1:5" ht="17.399999999999999" x14ac:dyDescent="0.3">
      <c r="A32" s="40">
        <v>24</v>
      </c>
      <c r="B32" s="46">
        <v>0</v>
      </c>
      <c r="C32" s="41">
        <f>IF(B32&gt;0,VLOOKUP(B32,'Place Data'!$A$2:$F$920,2,FALSE),0)</f>
        <v>0</v>
      </c>
      <c r="D32" s="68">
        <f>IF(B32&gt;0,VLOOKUP(B32,'Place Data'!$A$2:$D$920,4,FALSE)*IF(VLOOKUP(B32,'Place Data'!$A$2:$D$920,4,FALSE)&gt;0,VLOOKUP(VLOOKUP(B32,'Place Data'!$A$2:$E$920,3,FALSE),'County Index'!$A$8:$L$74,12),1),0)</f>
        <v>0</v>
      </c>
      <c r="E32" s="42">
        <f>IF(B32&gt;0,VLOOKUP(B32,'Place Data'!$A$2:$E$920,5,FALSE),0)</f>
        <v>0</v>
      </c>
    </row>
    <row r="33" spans="1:5" ht="17.399999999999999" x14ac:dyDescent="0.3">
      <c r="A33" s="40">
        <v>25</v>
      </c>
      <c r="B33" s="63">
        <v>0</v>
      </c>
      <c r="C33" s="41">
        <f>IF(B33&gt;0,VLOOKUP(B33,'Place Data'!$A$2:$F$920,2,FALSE),0)</f>
        <v>0</v>
      </c>
      <c r="D33" s="68">
        <f>IF(B33&gt;0,VLOOKUP(B33,'Place Data'!$A$2:$D$920,4,FALSE)*IF(VLOOKUP(B33,'Place Data'!$A$2:$D$920,4,FALSE)&gt;0,VLOOKUP(VLOOKUP(B33,'Place Data'!$A$2:$E$920,3,FALSE),'County Index'!$A$8:$L$74,12),1),0)</f>
        <v>0</v>
      </c>
      <c r="E33" s="42">
        <f>IF(B33&gt;0,VLOOKUP(B33,'Place Data'!$A$2:$E$920,5,FALSE),0)</f>
        <v>0</v>
      </c>
    </row>
    <row r="34" spans="1:5" ht="17.399999999999999" x14ac:dyDescent="0.3">
      <c r="A34" s="38" t="s">
        <v>31</v>
      </c>
      <c r="B34" s="40"/>
      <c r="C34" s="40"/>
      <c r="D34" s="67">
        <f>IF(E34&gt;0,SUM(D9*E9+D10*E10+D11*E11+D12*E12+D13*E13+D14*E14+D15*E15+D16*E16+D17*E17+D18*E18+D19*E19+D20*E20+D21*E21+D22*E22+D23*E23+D24*E24+D25*E25+D26*E26+D27*E27+D28*E28+D29*E29+D30*E30+D31*E31+D32*E32+D33*E33)/SUM(E9:E33),0)</f>
        <v>0</v>
      </c>
      <c r="E34" s="61">
        <f>SUM(E9:E33)</f>
        <v>0</v>
      </c>
    </row>
    <row r="35" spans="1:5" s="37" customFormat="1" ht="17.399999999999999" x14ac:dyDescent="0.3">
      <c r="E35" s="43"/>
    </row>
    <row r="36" spans="1:5" s="37" customFormat="1" ht="17.399999999999999" x14ac:dyDescent="0.3">
      <c r="D36" s="62" t="s">
        <v>1031</v>
      </c>
      <c r="E36" s="66">
        <v>2.3400000000000001E-2</v>
      </c>
    </row>
    <row r="37" spans="1:5" s="37" customFormat="1" ht="17.399999999999999" x14ac:dyDescent="0.3">
      <c r="D37" s="62" t="s">
        <v>1032</v>
      </c>
      <c r="E37" s="65" t="str">
        <f>IF(E34=0,"",IF('Project Info'!B5="","Needs Population Number",IF(($E$36*100-4+(4/(1+POWER((100/($D$34)),3)))-(1/LOG('Project Info'!B5,10)))/100-'Project Info'!B11&gt;0,($E$36*100-4+(4/(1+POWER((100/($D$34)),3)))-(1/LOG('Project Info'!B5,10)))/100-'Project Info'!B11,0)))</f>
        <v/>
      </c>
    </row>
    <row r="38" spans="1:5" s="37" customFormat="1" ht="17.399999999999999" x14ac:dyDescent="0.3">
      <c r="E38" s="43"/>
    </row>
    <row r="39" spans="1:5" s="37" customFormat="1" ht="17.399999999999999" x14ac:dyDescent="0.3"/>
    <row r="40" spans="1:5" s="37" customFormat="1" ht="17.399999999999999" x14ac:dyDescent="0.3">
      <c r="A40" s="70" t="s">
        <v>1033</v>
      </c>
      <c r="B40" s="71"/>
      <c r="C40" s="71"/>
      <c r="D40" s="71"/>
      <c r="E40" s="71"/>
    </row>
    <row r="41" spans="1:5" s="37" customFormat="1" ht="57.75" customHeight="1" x14ac:dyDescent="0.3">
      <c r="B41" s="64" t="s">
        <v>1003</v>
      </c>
      <c r="C41" s="37" t="s">
        <v>105</v>
      </c>
      <c r="D41" s="37" t="s">
        <v>43</v>
      </c>
    </row>
    <row r="42" spans="1:5" s="37" customFormat="1" ht="17.399999999999999" x14ac:dyDescent="0.3">
      <c r="B42" s="37">
        <v>13125</v>
      </c>
      <c r="C42" s="37" t="s">
        <v>1004</v>
      </c>
      <c r="D42" s="37">
        <v>113</v>
      </c>
    </row>
    <row r="43" spans="1:5" s="37" customFormat="1" ht="17.399999999999999" x14ac:dyDescent="0.3">
      <c r="B43" s="37">
        <v>17450</v>
      </c>
      <c r="C43" s="37" t="s">
        <v>1005</v>
      </c>
      <c r="D43" s="37">
        <v>113</v>
      </c>
    </row>
    <row r="44" spans="1:5" s="37" customFormat="1" ht="17.399999999999999" x14ac:dyDescent="0.3">
      <c r="B44" s="37">
        <v>22325</v>
      </c>
      <c r="C44" s="37" t="s">
        <v>1006</v>
      </c>
      <c r="D44" s="37">
        <v>113</v>
      </c>
    </row>
    <row r="45" spans="1:5" s="37" customFormat="1" ht="17.399999999999999" x14ac:dyDescent="0.3">
      <c r="B45" s="37">
        <v>22375</v>
      </c>
      <c r="C45" s="37" t="s">
        <v>1007</v>
      </c>
      <c r="D45" s="37">
        <v>86</v>
      </c>
    </row>
    <row r="46" spans="1:5" s="37" customFormat="1" ht="17.399999999999999" x14ac:dyDescent="0.3">
      <c r="B46" s="37">
        <v>34175</v>
      </c>
      <c r="C46" s="37" t="s">
        <v>1008</v>
      </c>
      <c r="D46" s="37">
        <v>86</v>
      </c>
    </row>
    <row r="47" spans="1:5" s="37" customFormat="1" ht="17.399999999999999" x14ac:dyDescent="0.3">
      <c r="B47" s="37">
        <v>38000</v>
      </c>
      <c r="C47" s="37" t="s">
        <v>1009</v>
      </c>
      <c r="D47" s="37">
        <v>99</v>
      </c>
    </row>
    <row r="48" spans="1:5" s="37" customFormat="1" ht="17.399999999999999" x14ac:dyDescent="0.3">
      <c r="B48" s="37">
        <v>38275</v>
      </c>
      <c r="C48" s="37" t="s">
        <v>1010</v>
      </c>
      <c r="D48" s="37">
        <v>53</v>
      </c>
    </row>
    <row r="49" spans="2:4" s="37" customFormat="1" ht="17.399999999999999" x14ac:dyDescent="0.3">
      <c r="B49" s="37">
        <v>43250</v>
      </c>
      <c r="C49" s="37" t="s">
        <v>1011</v>
      </c>
      <c r="D49" s="37">
        <v>35</v>
      </c>
    </row>
    <row r="50" spans="2:4" s="37" customFormat="1" ht="17.399999999999999" x14ac:dyDescent="0.3">
      <c r="B50" s="37">
        <v>51150</v>
      </c>
      <c r="C50" s="37" t="s">
        <v>1012</v>
      </c>
      <c r="D50" s="37">
        <v>69</v>
      </c>
    </row>
    <row r="51" spans="2:4" s="37" customFormat="1" ht="17.399999999999999" x14ac:dyDescent="0.3">
      <c r="B51" s="37">
        <v>51500</v>
      </c>
      <c r="C51" s="37" t="s">
        <v>1013</v>
      </c>
      <c r="D51" s="37">
        <v>49</v>
      </c>
    </row>
    <row r="52" spans="2:4" s="37" customFormat="1" ht="17.399999999999999" x14ac:dyDescent="0.3">
      <c r="B52" s="37">
        <v>56840</v>
      </c>
      <c r="C52" s="37" t="s">
        <v>1014</v>
      </c>
      <c r="D52" s="37">
        <v>53</v>
      </c>
    </row>
    <row r="53" spans="2:4" s="37" customFormat="1" ht="17.399999999999999" x14ac:dyDescent="0.3">
      <c r="B53" s="37">
        <v>75625</v>
      </c>
      <c r="C53" s="37" t="s">
        <v>1015</v>
      </c>
      <c r="D53" s="37">
        <v>53</v>
      </c>
    </row>
    <row r="54" spans="2:4" s="37" customFormat="1" ht="17.399999999999999" x14ac:dyDescent="0.3"/>
    <row r="55" spans="2:4" s="37" customFormat="1" ht="17.399999999999999" x14ac:dyDescent="0.3"/>
    <row r="56" spans="2:4" s="37" customFormat="1" ht="17.399999999999999" x14ac:dyDescent="0.3"/>
    <row r="57" spans="2:4" s="37" customFormat="1" ht="17.399999999999999" x14ac:dyDescent="0.3"/>
    <row r="58" spans="2:4" s="37" customFormat="1" ht="17.399999999999999" x14ac:dyDescent="0.3"/>
    <row r="59" spans="2:4" s="37" customFormat="1" ht="17.399999999999999" x14ac:dyDescent="0.3"/>
    <row r="60" spans="2:4" s="37" customFormat="1" ht="17.399999999999999" x14ac:dyDescent="0.3"/>
    <row r="61" spans="2:4" s="37" customFormat="1" ht="17.399999999999999" x14ac:dyDescent="0.3"/>
    <row r="62" spans="2:4" s="37" customFormat="1" ht="17.399999999999999" x14ac:dyDescent="0.3"/>
    <row r="63" spans="2:4" s="37" customFormat="1" ht="17.399999999999999" x14ac:dyDescent="0.3"/>
    <row r="64" spans="2:4" s="37" customFormat="1" ht="17.399999999999999" x14ac:dyDescent="0.3"/>
    <row r="65" s="37" customFormat="1" ht="17.399999999999999" x14ac:dyDescent="0.3"/>
    <row r="66" s="37" customFormat="1" ht="17.399999999999999" x14ac:dyDescent="0.3"/>
    <row r="67" s="37" customFormat="1" ht="17.399999999999999" x14ac:dyDescent="0.3"/>
    <row r="68" s="37" customFormat="1" ht="17.399999999999999" x14ac:dyDescent="0.3"/>
    <row r="69" s="37" customFormat="1" ht="17.399999999999999" x14ac:dyDescent="0.3"/>
    <row r="70" s="37" customFormat="1" ht="17.399999999999999" x14ac:dyDescent="0.3"/>
    <row r="71" s="37" customFormat="1" ht="17.399999999999999" x14ac:dyDescent="0.3"/>
    <row r="72" s="37" customFormat="1" ht="17.399999999999999" x14ac:dyDescent="0.3"/>
    <row r="73" s="37" customFormat="1" ht="17.399999999999999" x14ac:dyDescent="0.3"/>
    <row r="74" s="37" customFormat="1" ht="17.399999999999999" x14ac:dyDescent="0.3"/>
    <row r="75" s="37" customFormat="1" ht="17.399999999999999" x14ac:dyDescent="0.3"/>
    <row r="76" s="37" customFormat="1" ht="17.399999999999999" x14ac:dyDescent="0.3"/>
    <row r="77" s="37" customFormat="1" ht="17.399999999999999" x14ac:dyDescent="0.3"/>
    <row r="78" s="37" customFormat="1" ht="17.399999999999999" x14ac:dyDescent="0.3"/>
    <row r="79" s="37" customFormat="1" ht="17.399999999999999" x14ac:dyDescent="0.3"/>
    <row r="80" s="37" customFormat="1" ht="17.399999999999999" x14ac:dyDescent="0.3"/>
    <row r="81" s="37" customFormat="1" ht="17.399999999999999" x14ac:dyDescent="0.3"/>
    <row r="82" s="37" customFormat="1" ht="17.399999999999999" x14ac:dyDescent="0.3"/>
    <row r="83" s="37" customFormat="1" ht="17.399999999999999" x14ac:dyDescent="0.3"/>
    <row r="84" s="37" customFormat="1" ht="17.399999999999999" x14ac:dyDescent="0.3"/>
    <row r="85" s="37" customFormat="1" ht="17.399999999999999" x14ac:dyDescent="0.3"/>
    <row r="86" s="37" customFormat="1" ht="17.399999999999999" x14ac:dyDescent="0.3"/>
    <row r="87" s="37" customFormat="1" ht="17.399999999999999" x14ac:dyDescent="0.3"/>
    <row r="88" s="37" customFormat="1" ht="17.399999999999999" x14ac:dyDescent="0.3"/>
    <row r="89" s="37" customFormat="1" ht="17.399999999999999" x14ac:dyDescent="0.3"/>
    <row r="90" s="37" customFormat="1" ht="17.399999999999999" x14ac:dyDescent="0.3"/>
    <row r="91" s="37" customFormat="1" ht="17.399999999999999" x14ac:dyDescent="0.3"/>
    <row r="92" s="37" customFormat="1" ht="17.399999999999999" x14ac:dyDescent="0.3"/>
    <row r="93" s="37" customFormat="1" ht="17.399999999999999" x14ac:dyDescent="0.3"/>
    <row r="94" s="37" customFormat="1" ht="17.399999999999999" x14ac:dyDescent="0.3"/>
    <row r="95" s="37" customFormat="1" ht="17.399999999999999" x14ac:dyDescent="0.3"/>
    <row r="96" s="37" customFormat="1" ht="17.399999999999999" x14ac:dyDescent="0.3"/>
    <row r="97" s="37" customFormat="1" ht="17.399999999999999" x14ac:dyDescent="0.3"/>
    <row r="98" s="37" customFormat="1" ht="17.399999999999999" x14ac:dyDescent="0.3"/>
    <row r="99" s="37" customFormat="1" ht="17.399999999999999" x14ac:dyDescent="0.3"/>
    <row r="100" s="37" customFormat="1" ht="17.399999999999999" x14ac:dyDescent="0.3"/>
    <row r="101" s="37" customFormat="1" ht="17.399999999999999" x14ac:dyDescent="0.3"/>
    <row r="102" s="37" customFormat="1" ht="17.399999999999999" x14ac:dyDescent="0.3"/>
    <row r="103" s="37" customFormat="1" ht="17.399999999999999" x14ac:dyDescent="0.3"/>
    <row r="104" s="37" customFormat="1" ht="17.399999999999999" x14ac:dyDescent="0.3"/>
    <row r="105" s="37" customFormat="1" ht="17.399999999999999" x14ac:dyDescent="0.3"/>
    <row r="106" s="37" customFormat="1" ht="17.399999999999999" x14ac:dyDescent="0.3"/>
    <row r="107" s="37" customFormat="1" ht="17.399999999999999" x14ac:dyDescent="0.3"/>
    <row r="108" s="37" customFormat="1" ht="17.399999999999999" x14ac:dyDescent="0.3"/>
    <row r="109" s="37" customFormat="1" ht="17.399999999999999" x14ac:dyDescent="0.3"/>
    <row r="110" s="37" customFormat="1" ht="17.399999999999999" x14ac:dyDescent="0.3"/>
    <row r="111" s="37" customFormat="1" ht="17.399999999999999" x14ac:dyDescent="0.3"/>
    <row r="112" s="37" customFormat="1" ht="17.399999999999999" x14ac:dyDescent="0.3"/>
    <row r="113" s="37" customFormat="1" ht="17.399999999999999" x14ac:dyDescent="0.3"/>
    <row r="114" s="37" customFormat="1" ht="17.399999999999999" x14ac:dyDescent="0.3"/>
    <row r="115" s="37" customFormat="1" ht="17.399999999999999" x14ac:dyDescent="0.3"/>
    <row r="116" s="37" customFormat="1" ht="17.399999999999999" x14ac:dyDescent="0.3"/>
    <row r="117" s="37" customFormat="1" ht="17.399999999999999" x14ac:dyDescent="0.3"/>
    <row r="118" s="37" customFormat="1" ht="17.399999999999999" x14ac:dyDescent="0.3"/>
    <row r="119" s="37" customFormat="1" ht="17.399999999999999" x14ac:dyDescent="0.3"/>
    <row r="120" s="37" customFormat="1" ht="17.399999999999999" x14ac:dyDescent="0.3"/>
    <row r="121" s="37" customFormat="1" ht="17.399999999999999" x14ac:dyDescent="0.3"/>
    <row r="122" s="37" customFormat="1" ht="17.399999999999999" x14ac:dyDescent="0.3"/>
    <row r="123" s="37" customFormat="1" ht="17.399999999999999" x14ac:dyDescent="0.3"/>
    <row r="124" s="37" customFormat="1" ht="17.399999999999999" x14ac:dyDescent="0.3"/>
    <row r="125" s="37" customFormat="1" ht="17.399999999999999" x14ac:dyDescent="0.3"/>
    <row r="126" s="37" customFormat="1" ht="17.399999999999999" x14ac:dyDescent="0.3"/>
    <row r="127" s="37" customFormat="1" ht="17.399999999999999" x14ac:dyDescent="0.3"/>
    <row r="128" s="37" customFormat="1" ht="17.399999999999999" x14ac:dyDescent="0.3"/>
    <row r="129" s="37" customFormat="1" ht="17.399999999999999" x14ac:dyDescent="0.3"/>
    <row r="130" s="37" customFormat="1" ht="17.399999999999999" x14ac:dyDescent="0.3"/>
    <row r="131" s="37" customFormat="1" ht="17.399999999999999" x14ac:dyDescent="0.3"/>
    <row r="132" s="37" customFormat="1" ht="17.399999999999999" x14ac:dyDescent="0.3"/>
    <row r="133" s="37" customFormat="1" ht="17.399999999999999" x14ac:dyDescent="0.3"/>
    <row r="134" s="37" customFormat="1" ht="17.399999999999999" x14ac:dyDescent="0.3"/>
    <row r="135" s="37" customFormat="1" ht="17.399999999999999" x14ac:dyDescent="0.3"/>
    <row r="136" s="37" customFormat="1" ht="17.399999999999999" x14ac:dyDescent="0.3"/>
    <row r="137" s="37" customFormat="1" ht="17.399999999999999" x14ac:dyDescent="0.3"/>
    <row r="138" s="37" customFormat="1" ht="17.399999999999999" x14ac:dyDescent="0.3"/>
    <row r="139" s="37" customFormat="1" ht="17.399999999999999" x14ac:dyDescent="0.3"/>
    <row r="140" s="37" customFormat="1" ht="17.399999999999999" x14ac:dyDescent="0.3"/>
    <row r="141" s="37" customFormat="1" ht="17.399999999999999" x14ac:dyDescent="0.3"/>
    <row r="142" s="37" customFormat="1" ht="17.399999999999999" x14ac:dyDescent="0.3"/>
    <row r="143" s="37" customFormat="1" ht="17.399999999999999" x14ac:dyDescent="0.3"/>
    <row r="144" s="37" customFormat="1" ht="17.399999999999999" x14ac:dyDescent="0.3"/>
    <row r="145" s="37" customFormat="1" ht="17.399999999999999" x14ac:dyDescent="0.3"/>
    <row r="146" s="37" customFormat="1" ht="17.399999999999999" x14ac:dyDescent="0.3"/>
    <row r="147" s="37" customFormat="1" ht="17.399999999999999" x14ac:dyDescent="0.3"/>
    <row r="148" s="37" customFormat="1" ht="17.399999999999999" x14ac:dyDescent="0.3"/>
    <row r="149" s="37" customFormat="1" ht="17.399999999999999" x14ac:dyDescent="0.3"/>
    <row r="150" s="37" customFormat="1" ht="17.399999999999999" x14ac:dyDescent="0.3"/>
    <row r="151" s="37" customFormat="1" ht="17.399999999999999" x14ac:dyDescent="0.3"/>
    <row r="152" s="37" customFormat="1" ht="17.399999999999999" x14ac:dyDescent="0.3"/>
    <row r="153" s="37" customFormat="1" ht="17.399999999999999" x14ac:dyDescent="0.3"/>
    <row r="154" s="37" customFormat="1" ht="17.399999999999999" x14ac:dyDescent="0.3"/>
    <row r="155" s="37" customFormat="1" ht="17.399999999999999" x14ac:dyDescent="0.3"/>
    <row r="156" s="37" customFormat="1" ht="17.399999999999999" x14ac:dyDescent="0.3"/>
    <row r="157" s="37" customFormat="1" ht="17.399999999999999" x14ac:dyDescent="0.3"/>
    <row r="158" s="37" customFormat="1" ht="17.399999999999999" x14ac:dyDescent="0.3"/>
    <row r="159" s="37" customFormat="1" ht="17.399999999999999" x14ac:dyDescent="0.3"/>
    <row r="160" s="37" customFormat="1" ht="17.399999999999999" x14ac:dyDescent="0.3"/>
    <row r="161" s="37" customFormat="1" ht="17.399999999999999" x14ac:dyDescent="0.3"/>
    <row r="162" s="37" customFormat="1" ht="17.399999999999999" x14ac:dyDescent="0.3"/>
    <row r="163" s="37" customFormat="1" ht="17.399999999999999" x14ac:dyDescent="0.3"/>
    <row r="164" s="37" customFormat="1" ht="17.399999999999999" x14ac:dyDescent="0.3"/>
    <row r="165" s="37" customFormat="1" ht="17.399999999999999" x14ac:dyDescent="0.3"/>
    <row r="166" s="37" customFormat="1" ht="17.399999999999999" x14ac:dyDescent="0.3"/>
    <row r="167" s="37" customFormat="1" ht="17.399999999999999" x14ac:dyDescent="0.3"/>
    <row r="168" s="37" customFormat="1" ht="17.399999999999999" x14ac:dyDescent="0.3"/>
    <row r="169" s="37" customFormat="1" ht="17.399999999999999" x14ac:dyDescent="0.3"/>
    <row r="170" s="37" customFormat="1" ht="17.399999999999999" x14ac:dyDescent="0.3"/>
    <row r="171" s="37" customFormat="1" ht="17.399999999999999" x14ac:dyDescent="0.3"/>
    <row r="172" s="37" customFormat="1" ht="17.399999999999999" x14ac:dyDescent="0.3"/>
    <row r="173" s="37" customFormat="1" ht="17.399999999999999" x14ac:dyDescent="0.3"/>
    <row r="174" s="37" customFormat="1" ht="17.399999999999999" x14ac:dyDescent="0.3"/>
    <row r="175" s="37" customFormat="1" ht="17.399999999999999" x14ac:dyDescent="0.3"/>
    <row r="176" s="37" customFormat="1" ht="17.399999999999999" x14ac:dyDescent="0.3"/>
    <row r="177" s="37" customFormat="1" ht="17.399999999999999" x14ac:dyDescent="0.3"/>
    <row r="178" s="37" customFormat="1" ht="17.399999999999999" x14ac:dyDescent="0.3"/>
    <row r="179" s="37" customFormat="1" ht="17.399999999999999" x14ac:dyDescent="0.3"/>
    <row r="180" s="37" customFormat="1" ht="17.399999999999999" x14ac:dyDescent="0.3"/>
    <row r="181" s="37" customFormat="1" ht="17.399999999999999" x14ac:dyDescent="0.3"/>
    <row r="182" s="37" customFormat="1" ht="17.399999999999999" x14ac:dyDescent="0.3"/>
    <row r="183" s="37" customFormat="1" ht="17.399999999999999" x14ac:dyDescent="0.3"/>
    <row r="184" s="37" customFormat="1" ht="17.399999999999999" x14ac:dyDescent="0.3"/>
    <row r="185" s="37" customFormat="1" ht="17.399999999999999" x14ac:dyDescent="0.3"/>
    <row r="186" s="37" customFormat="1" ht="17.399999999999999" x14ac:dyDescent="0.3"/>
    <row r="187" s="37" customFormat="1" ht="17.399999999999999" x14ac:dyDescent="0.3"/>
    <row r="188" s="37" customFormat="1" ht="17.399999999999999" x14ac:dyDescent="0.3"/>
    <row r="189" s="37" customFormat="1" ht="17.399999999999999" x14ac:dyDescent="0.3"/>
    <row r="190" s="37" customFormat="1" ht="17.399999999999999" x14ac:dyDescent="0.3"/>
    <row r="191" s="37" customFormat="1" ht="17.399999999999999" x14ac:dyDescent="0.3"/>
    <row r="192" s="37" customFormat="1" ht="17.399999999999999" x14ac:dyDescent="0.3"/>
    <row r="193" s="37" customFormat="1" ht="17.399999999999999" x14ac:dyDescent="0.3"/>
    <row r="194" s="37" customFormat="1" ht="17.399999999999999" x14ac:dyDescent="0.3"/>
    <row r="195" s="37" customFormat="1" ht="17.399999999999999" x14ac:dyDescent="0.3"/>
    <row r="196" s="37" customFormat="1" ht="17.399999999999999" x14ac:dyDescent="0.3"/>
    <row r="197" s="37" customFormat="1" ht="17.399999999999999" x14ac:dyDescent="0.3"/>
    <row r="198" s="37" customFormat="1" ht="17.399999999999999" x14ac:dyDescent="0.3"/>
    <row r="199" s="37" customFormat="1" ht="17.399999999999999" x14ac:dyDescent="0.3"/>
    <row r="200" s="37" customFormat="1" ht="17.399999999999999" x14ac:dyDescent="0.3"/>
    <row r="201" s="37" customFormat="1" ht="17.399999999999999" x14ac:dyDescent="0.3"/>
    <row r="202" s="37" customFormat="1" ht="17.399999999999999" x14ac:dyDescent="0.3"/>
    <row r="203" s="37" customFormat="1" ht="17.399999999999999" x14ac:dyDescent="0.3"/>
    <row r="204" s="37" customFormat="1" ht="17.399999999999999" x14ac:dyDescent="0.3"/>
    <row r="205" s="37" customFormat="1" ht="17.399999999999999" x14ac:dyDescent="0.3"/>
    <row r="206" s="37" customFormat="1" ht="17.399999999999999" x14ac:dyDescent="0.3"/>
    <row r="207" s="37" customFormat="1" ht="17.399999999999999" x14ac:dyDescent="0.3"/>
    <row r="208" s="37" customFormat="1" ht="17.399999999999999" x14ac:dyDescent="0.3"/>
    <row r="209" s="37" customFormat="1" ht="17.399999999999999" x14ac:dyDescent="0.3"/>
    <row r="210" s="37" customFormat="1" ht="17.399999999999999" x14ac:dyDescent="0.3"/>
    <row r="211" s="37" customFormat="1" ht="17.399999999999999" x14ac:dyDescent="0.3"/>
    <row r="212" s="37" customFormat="1" ht="17.399999999999999" x14ac:dyDescent="0.3"/>
    <row r="213" s="37" customFormat="1" ht="17.399999999999999" x14ac:dyDescent="0.3"/>
    <row r="214" s="37" customFormat="1" ht="17.399999999999999" x14ac:dyDescent="0.3"/>
    <row r="215" s="37" customFormat="1" ht="17.399999999999999" x14ac:dyDescent="0.3"/>
    <row r="216" s="37" customFormat="1" ht="17.399999999999999" x14ac:dyDescent="0.3"/>
    <row r="217" s="37" customFormat="1" ht="17.399999999999999" x14ac:dyDescent="0.3"/>
    <row r="218" s="37" customFormat="1" ht="17.399999999999999" x14ac:dyDescent="0.3"/>
    <row r="219" s="37" customFormat="1" ht="17.399999999999999" x14ac:dyDescent="0.3"/>
    <row r="220" s="37" customFormat="1" ht="17.399999999999999" x14ac:dyDescent="0.3"/>
    <row r="221" s="37" customFormat="1" ht="17.399999999999999" x14ac:dyDescent="0.3"/>
    <row r="222" s="37" customFormat="1" ht="17.399999999999999" x14ac:dyDescent="0.3"/>
    <row r="223" s="37" customFormat="1" ht="17.399999999999999" x14ac:dyDescent="0.3"/>
    <row r="224" s="37" customFormat="1" ht="17.399999999999999" x14ac:dyDescent="0.3"/>
    <row r="225" s="37" customFormat="1" ht="17.399999999999999" x14ac:dyDescent="0.3"/>
    <row r="226" s="37" customFormat="1" ht="17.399999999999999" x14ac:dyDescent="0.3"/>
    <row r="227" s="37" customFormat="1" ht="17.399999999999999" x14ac:dyDescent="0.3"/>
    <row r="228" s="37" customFormat="1" ht="17.399999999999999" x14ac:dyDescent="0.3"/>
    <row r="229" s="37" customFormat="1" ht="17.399999999999999" x14ac:dyDescent="0.3"/>
    <row r="230" s="37" customFormat="1" ht="17.399999999999999" x14ac:dyDescent="0.3"/>
    <row r="231" s="37" customFormat="1" ht="17.399999999999999" x14ac:dyDescent="0.3"/>
    <row r="232" s="37" customFormat="1" ht="17.399999999999999" x14ac:dyDescent="0.3"/>
    <row r="233" s="37" customFormat="1" ht="17.399999999999999" x14ac:dyDescent="0.3"/>
    <row r="234" s="37" customFormat="1" ht="17.399999999999999" x14ac:dyDescent="0.3"/>
    <row r="235" s="37" customFormat="1" ht="17.399999999999999" x14ac:dyDescent="0.3"/>
    <row r="236" s="37" customFormat="1" ht="17.399999999999999" x14ac:dyDescent="0.3"/>
    <row r="237" s="37" customFormat="1" ht="17.399999999999999" x14ac:dyDescent="0.3"/>
    <row r="238" s="37" customFormat="1" ht="17.399999999999999" x14ac:dyDescent="0.3"/>
    <row r="239" s="37" customFormat="1" ht="17.399999999999999" x14ac:dyDescent="0.3"/>
    <row r="240" s="37" customFormat="1" ht="17.399999999999999" x14ac:dyDescent="0.3"/>
    <row r="241" s="37" customFormat="1" ht="17.399999999999999" x14ac:dyDescent="0.3"/>
    <row r="242" s="37" customFormat="1" ht="17.399999999999999" x14ac:dyDescent="0.3"/>
    <row r="243" s="37" customFormat="1" ht="17.399999999999999" x14ac:dyDescent="0.3"/>
    <row r="244" s="37" customFormat="1" ht="17.399999999999999" x14ac:dyDescent="0.3"/>
    <row r="245" s="37" customFormat="1" ht="17.399999999999999" x14ac:dyDescent="0.3"/>
    <row r="246" s="37" customFormat="1" ht="17.399999999999999" x14ac:dyDescent="0.3"/>
    <row r="247" s="37" customFormat="1" ht="17.399999999999999" x14ac:dyDescent="0.3"/>
    <row r="248" s="37" customFormat="1" ht="17.399999999999999" x14ac:dyDescent="0.3"/>
    <row r="249" s="37" customFormat="1" ht="17.399999999999999" x14ac:dyDescent="0.3"/>
    <row r="250" s="37" customFormat="1" ht="17.399999999999999" x14ac:dyDescent="0.3"/>
    <row r="251" s="37" customFormat="1" ht="17.399999999999999" x14ac:dyDescent="0.3"/>
    <row r="252" s="37" customFormat="1" ht="17.399999999999999" x14ac:dyDescent="0.3"/>
    <row r="253" s="37" customFormat="1" ht="17.399999999999999" x14ac:dyDescent="0.3"/>
    <row r="254" s="37" customFormat="1" ht="17.399999999999999" x14ac:dyDescent="0.3"/>
    <row r="255" s="37" customFormat="1" ht="17.399999999999999" x14ac:dyDescent="0.3"/>
    <row r="256" s="37" customFormat="1" ht="17.399999999999999" x14ac:dyDescent="0.3"/>
    <row r="257" s="37" customFormat="1" ht="17.399999999999999" x14ac:dyDescent="0.3"/>
    <row r="258" s="37" customFormat="1" ht="17.399999999999999" x14ac:dyDescent="0.3"/>
    <row r="259" s="37" customFormat="1" ht="17.399999999999999" x14ac:dyDescent="0.3"/>
    <row r="260" s="37" customFormat="1" ht="17.399999999999999" x14ac:dyDescent="0.3"/>
    <row r="261" s="37" customFormat="1" ht="17.399999999999999" x14ac:dyDescent="0.3"/>
    <row r="262" s="37" customFormat="1" ht="17.399999999999999" x14ac:dyDescent="0.3"/>
    <row r="263" s="37" customFormat="1" ht="17.399999999999999" x14ac:dyDescent="0.3"/>
    <row r="264" s="37" customFormat="1" ht="17.399999999999999" x14ac:dyDescent="0.3"/>
    <row r="265" s="37" customFormat="1" ht="17.399999999999999" x14ac:dyDescent="0.3"/>
    <row r="266" s="37" customFormat="1" ht="17.399999999999999" x14ac:dyDescent="0.3"/>
    <row r="267" s="37" customFormat="1" ht="17.399999999999999" x14ac:dyDescent="0.3"/>
    <row r="268" s="37" customFormat="1" ht="17.399999999999999" x14ac:dyDescent="0.3"/>
    <row r="269" s="37" customFormat="1" ht="17.399999999999999" x14ac:dyDescent="0.3"/>
    <row r="270" s="37" customFormat="1" ht="17.399999999999999" x14ac:dyDescent="0.3"/>
    <row r="271" s="37" customFormat="1" ht="17.399999999999999" x14ac:dyDescent="0.3"/>
    <row r="272" s="37" customFormat="1" ht="17.399999999999999" x14ac:dyDescent="0.3"/>
    <row r="273" s="37" customFormat="1" ht="17.399999999999999" x14ac:dyDescent="0.3"/>
    <row r="274" s="37" customFormat="1" ht="17.399999999999999" x14ac:dyDescent="0.3"/>
    <row r="275" s="37" customFormat="1" ht="17.399999999999999" x14ac:dyDescent="0.3"/>
    <row r="276" s="37" customFormat="1" ht="17.399999999999999" x14ac:dyDescent="0.3"/>
    <row r="277" s="37" customFormat="1" ht="17.399999999999999" x14ac:dyDescent="0.3"/>
    <row r="278" s="37" customFormat="1" ht="17.399999999999999" x14ac:dyDescent="0.3"/>
    <row r="279" s="37" customFormat="1" ht="17.399999999999999" x14ac:dyDescent="0.3"/>
    <row r="280" s="37" customFormat="1" ht="17.399999999999999" x14ac:dyDescent="0.3"/>
    <row r="281" s="37" customFormat="1" ht="17.399999999999999" x14ac:dyDescent="0.3"/>
    <row r="282" s="37" customFormat="1" ht="17.399999999999999" x14ac:dyDescent="0.3"/>
    <row r="283" s="37" customFormat="1" ht="17.399999999999999" x14ac:dyDescent="0.3"/>
    <row r="284" s="37" customFormat="1" ht="17.399999999999999" x14ac:dyDescent="0.3"/>
    <row r="285" s="37" customFormat="1" ht="17.399999999999999" x14ac:dyDescent="0.3"/>
    <row r="286" s="37" customFormat="1" ht="17.399999999999999" x14ac:dyDescent="0.3"/>
    <row r="287" s="37" customFormat="1" ht="17.399999999999999" x14ac:dyDescent="0.3"/>
    <row r="288" s="37" customFormat="1" ht="17.399999999999999" x14ac:dyDescent="0.3"/>
    <row r="289" s="37" customFormat="1" ht="17.399999999999999" x14ac:dyDescent="0.3"/>
    <row r="290" s="37" customFormat="1" ht="17.399999999999999" x14ac:dyDescent="0.3"/>
    <row r="291" s="37" customFormat="1" ht="17.399999999999999" x14ac:dyDescent="0.3"/>
    <row r="292" s="37" customFormat="1" ht="17.399999999999999" x14ac:dyDescent="0.3"/>
    <row r="293" s="37" customFormat="1" ht="17.399999999999999" x14ac:dyDescent="0.3"/>
    <row r="294" s="37" customFormat="1" ht="17.399999999999999" x14ac:dyDescent="0.3"/>
    <row r="295" s="37" customFormat="1" ht="17.399999999999999" x14ac:dyDescent="0.3"/>
    <row r="296" s="37" customFormat="1" ht="17.399999999999999" x14ac:dyDescent="0.3"/>
    <row r="297" s="37" customFormat="1" ht="17.399999999999999" x14ac:dyDescent="0.3"/>
    <row r="298" s="37" customFormat="1" ht="17.399999999999999" x14ac:dyDescent="0.3"/>
    <row r="299" s="37" customFormat="1" ht="17.399999999999999" x14ac:dyDescent="0.3"/>
    <row r="300" s="37" customFormat="1" ht="17.399999999999999" x14ac:dyDescent="0.3"/>
    <row r="301" s="37" customFormat="1" ht="17.399999999999999" x14ac:dyDescent="0.3"/>
    <row r="302" s="37" customFormat="1" ht="17.399999999999999" x14ac:dyDescent="0.3"/>
    <row r="303" s="37" customFormat="1" ht="17.399999999999999" x14ac:dyDescent="0.3"/>
    <row r="304" s="37" customFormat="1" ht="17.399999999999999" x14ac:dyDescent="0.3"/>
    <row r="305" s="37" customFormat="1" ht="17.399999999999999" x14ac:dyDescent="0.3"/>
    <row r="306" s="37" customFormat="1" ht="17.399999999999999" x14ac:dyDescent="0.3"/>
    <row r="307" s="37" customFormat="1" ht="17.399999999999999" x14ac:dyDescent="0.3"/>
    <row r="308" s="37" customFormat="1" ht="17.399999999999999" x14ac:dyDescent="0.3"/>
    <row r="309" s="37" customFormat="1" ht="17.399999999999999" x14ac:dyDescent="0.3"/>
    <row r="310" s="37" customFormat="1" ht="17.399999999999999" x14ac:dyDescent="0.3"/>
    <row r="311" s="37" customFormat="1" ht="17.399999999999999" x14ac:dyDescent="0.3"/>
    <row r="312" s="37" customFormat="1" ht="17.399999999999999" x14ac:dyDescent="0.3"/>
    <row r="313" s="37" customFormat="1" ht="17.399999999999999" x14ac:dyDescent="0.3"/>
    <row r="314" s="37" customFormat="1" ht="17.399999999999999" x14ac:dyDescent="0.3"/>
    <row r="315" s="37" customFormat="1" ht="17.399999999999999" x14ac:dyDescent="0.3"/>
    <row r="316" s="37" customFormat="1" ht="17.399999999999999" x14ac:dyDescent="0.3"/>
    <row r="317" s="37" customFormat="1" ht="17.399999999999999" x14ac:dyDescent="0.3"/>
    <row r="318" s="37" customFormat="1" ht="17.399999999999999" x14ac:dyDescent="0.3"/>
    <row r="319" s="37" customFormat="1" ht="17.399999999999999" x14ac:dyDescent="0.3"/>
    <row r="320" s="37" customFormat="1" ht="17.399999999999999" x14ac:dyDescent="0.3"/>
    <row r="321" s="37" customFormat="1" ht="17.399999999999999" x14ac:dyDescent="0.3"/>
    <row r="322" s="37" customFormat="1" ht="17.399999999999999" x14ac:dyDescent="0.3"/>
    <row r="323" s="37" customFormat="1" ht="17.399999999999999" x14ac:dyDescent="0.3"/>
    <row r="324" s="37" customFormat="1" ht="17.399999999999999" x14ac:dyDescent="0.3"/>
    <row r="325" s="37" customFormat="1" ht="17.399999999999999" x14ac:dyDescent="0.3"/>
    <row r="326" s="37" customFormat="1" ht="17.399999999999999" x14ac:dyDescent="0.3"/>
    <row r="327" s="37" customFormat="1" ht="17.399999999999999" x14ac:dyDescent="0.3"/>
    <row r="328" s="37" customFormat="1" ht="17.399999999999999" x14ac:dyDescent="0.3"/>
    <row r="329" s="37" customFormat="1" ht="17.399999999999999" x14ac:dyDescent="0.3"/>
    <row r="330" s="37" customFormat="1" ht="17.399999999999999" x14ac:dyDescent="0.3"/>
    <row r="331" s="37" customFormat="1" ht="17.399999999999999" x14ac:dyDescent="0.3"/>
    <row r="332" s="37" customFormat="1" ht="17.399999999999999" x14ac:dyDescent="0.3"/>
    <row r="333" s="37" customFormat="1" ht="17.399999999999999" x14ac:dyDescent="0.3"/>
    <row r="334" s="37" customFormat="1" ht="17.399999999999999" x14ac:dyDescent="0.3"/>
    <row r="335" s="37" customFormat="1" ht="17.399999999999999" x14ac:dyDescent="0.3"/>
    <row r="336" s="37" customFormat="1" ht="17.399999999999999" x14ac:dyDescent="0.3"/>
    <row r="337" s="37" customFormat="1" ht="17.399999999999999" x14ac:dyDescent="0.3"/>
    <row r="338" s="37" customFormat="1" ht="17.399999999999999" x14ac:dyDescent="0.3"/>
    <row r="339" s="37" customFormat="1" ht="17.399999999999999" x14ac:dyDescent="0.3"/>
    <row r="340" s="37" customFormat="1" ht="17.399999999999999" x14ac:dyDescent="0.3"/>
    <row r="341" s="37" customFormat="1" ht="17.399999999999999" x14ac:dyDescent="0.3"/>
    <row r="342" s="37" customFormat="1" ht="17.399999999999999" x14ac:dyDescent="0.3"/>
    <row r="343" s="37" customFormat="1" ht="17.399999999999999" x14ac:dyDescent="0.3"/>
    <row r="344" s="37" customFormat="1" ht="17.399999999999999" x14ac:dyDescent="0.3"/>
    <row r="345" s="37" customFormat="1" ht="17.399999999999999" x14ac:dyDescent="0.3"/>
    <row r="346" s="37" customFormat="1" ht="17.399999999999999" x14ac:dyDescent="0.3"/>
    <row r="347" s="37" customFormat="1" ht="17.399999999999999" x14ac:dyDescent="0.3"/>
    <row r="348" s="37" customFormat="1" ht="17.399999999999999" x14ac:dyDescent="0.3"/>
    <row r="349" s="37" customFormat="1" ht="17.399999999999999" x14ac:dyDescent="0.3"/>
    <row r="350" s="37" customFormat="1" ht="17.399999999999999" x14ac:dyDescent="0.3"/>
    <row r="351" s="37" customFormat="1" ht="17.399999999999999" x14ac:dyDescent="0.3"/>
    <row r="352" s="37" customFormat="1" ht="17.399999999999999" x14ac:dyDescent="0.3"/>
    <row r="353" s="37" customFormat="1" ht="17.399999999999999" x14ac:dyDescent="0.3"/>
    <row r="354" s="37" customFormat="1" ht="17.399999999999999" x14ac:dyDescent="0.3"/>
    <row r="355" s="37" customFormat="1" ht="17.399999999999999" x14ac:dyDescent="0.3"/>
    <row r="356" s="37" customFormat="1" ht="17.399999999999999" x14ac:dyDescent="0.3"/>
    <row r="357" s="37" customFormat="1" ht="17.399999999999999" x14ac:dyDescent="0.3"/>
    <row r="358" s="37" customFormat="1" ht="17.399999999999999" x14ac:dyDescent="0.3"/>
    <row r="359" s="37" customFormat="1" ht="17.399999999999999" x14ac:dyDescent="0.3"/>
    <row r="360" s="37" customFormat="1" ht="17.399999999999999" x14ac:dyDescent="0.3"/>
    <row r="361" s="37" customFormat="1" ht="17.399999999999999" x14ac:dyDescent="0.3"/>
    <row r="362" s="37" customFormat="1" ht="17.399999999999999" x14ac:dyDescent="0.3"/>
    <row r="363" s="37" customFormat="1" ht="17.399999999999999" x14ac:dyDescent="0.3"/>
    <row r="364" s="37" customFormat="1" ht="17.399999999999999" x14ac:dyDescent="0.3"/>
    <row r="365" s="37" customFormat="1" ht="17.399999999999999" x14ac:dyDescent="0.3"/>
    <row r="366" s="37" customFormat="1" ht="17.399999999999999" x14ac:dyDescent="0.3"/>
    <row r="367" s="37" customFormat="1" ht="17.399999999999999" x14ac:dyDescent="0.3"/>
    <row r="368" s="37" customFormat="1" ht="17.399999999999999" x14ac:dyDescent="0.3"/>
    <row r="369" s="37" customFormat="1" ht="17.399999999999999" x14ac:dyDescent="0.3"/>
    <row r="370" s="37" customFormat="1" ht="17.399999999999999" x14ac:dyDescent="0.3"/>
    <row r="371" s="37" customFormat="1" ht="17.399999999999999" x14ac:dyDescent="0.3"/>
    <row r="372" s="37" customFormat="1" ht="17.399999999999999" x14ac:dyDescent="0.3"/>
    <row r="373" s="37" customFormat="1" ht="17.399999999999999" x14ac:dyDescent="0.3"/>
    <row r="374" s="37" customFormat="1" ht="17.399999999999999" x14ac:dyDescent="0.3"/>
    <row r="375" s="37" customFormat="1" ht="17.399999999999999" x14ac:dyDescent="0.3"/>
    <row r="376" s="37" customFormat="1" ht="17.399999999999999" x14ac:dyDescent="0.3"/>
    <row r="377" s="37" customFormat="1" ht="17.399999999999999" x14ac:dyDescent="0.3"/>
    <row r="378" s="37" customFormat="1" ht="17.399999999999999" x14ac:dyDescent="0.3"/>
    <row r="379" s="37" customFormat="1" ht="17.399999999999999" x14ac:dyDescent="0.3"/>
    <row r="380" s="37" customFormat="1" ht="17.399999999999999" x14ac:dyDescent="0.3"/>
    <row r="381" s="37" customFormat="1" ht="17.399999999999999" x14ac:dyDescent="0.3"/>
    <row r="382" s="37" customFormat="1" ht="17.399999999999999" x14ac:dyDescent="0.3"/>
    <row r="383" s="37" customFormat="1" ht="17.399999999999999" x14ac:dyDescent="0.3"/>
    <row r="384" s="37" customFormat="1" ht="17.399999999999999" x14ac:dyDescent="0.3"/>
    <row r="385" s="37" customFormat="1" ht="17.399999999999999" x14ac:dyDescent="0.3"/>
    <row r="386" s="37" customFormat="1" ht="17.399999999999999" x14ac:dyDescent="0.3"/>
    <row r="387" s="37" customFormat="1" ht="17.399999999999999" x14ac:dyDescent="0.3"/>
    <row r="388" s="37" customFormat="1" ht="17.399999999999999" x14ac:dyDescent="0.3"/>
    <row r="389" s="37" customFormat="1" ht="17.399999999999999" x14ac:dyDescent="0.3"/>
    <row r="390" s="37" customFormat="1" ht="17.399999999999999" x14ac:dyDescent="0.3"/>
    <row r="391" s="37" customFormat="1" ht="17.399999999999999" x14ac:dyDescent="0.3"/>
    <row r="392" s="37" customFormat="1" ht="17.399999999999999" x14ac:dyDescent="0.3"/>
    <row r="393" s="37" customFormat="1" ht="17.399999999999999" x14ac:dyDescent="0.3"/>
    <row r="394" s="37" customFormat="1" ht="17.399999999999999" x14ac:dyDescent="0.3"/>
    <row r="395" s="37" customFormat="1" ht="17.399999999999999" x14ac:dyDescent="0.3"/>
    <row r="396" s="37" customFormat="1" ht="17.399999999999999" x14ac:dyDescent="0.3"/>
    <row r="397" s="37" customFormat="1" ht="17.399999999999999" x14ac:dyDescent="0.3"/>
    <row r="398" s="37" customFormat="1" ht="17.399999999999999" x14ac:dyDescent="0.3"/>
    <row r="399" s="37" customFormat="1" ht="17.399999999999999" x14ac:dyDescent="0.3"/>
    <row r="400" s="37" customFormat="1" ht="17.399999999999999" x14ac:dyDescent="0.3"/>
    <row r="401" s="37" customFormat="1" ht="17.399999999999999" x14ac:dyDescent="0.3"/>
    <row r="402" s="37" customFormat="1" ht="17.399999999999999" x14ac:dyDescent="0.3"/>
    <row r="403" s="37" customFormat="1" ht="17.399999999999999" x14ac:dyDescent="0.3"/>
    <row r="404" s="37" customFormat="1" ht="17.399999999999999" x14ac:dyDescent="0.3"/>
    <row r="405" s="37" customFormat="1" ht="17.399999999999999" x14ac:dyDescent="0.3"/>
    <row r="406" s="37" customFormat="1" ht="17.399999999999999" x14ac:dyDescent="0.3"/>
    <row r="407" s="37" customFormat="1" ht="17.399999999999999" x14ac:dyDescent="0.3"/>
    <row r="408" s="37" customFormat="1" ht="17.399999999999999" x14ac:dyDescent="0.3"/>
    <row r="409" s="37" customFormat="1" ht="17.399999999999999" x14ac:dyDescent="0.3"/>
    <row r="410" s="37" customFormat="1" ht="17.399999999999999" x14ac:dyDescent="0.3"/>
    <row r="411" s="37" customFormat="1" ht="17.399999999999999" x14ac:dyDescent="0.3"/>
    <row r="412" s="37" customFormat="1" ht="17.399999999999999" x14ac:dyDescent="0.3"/>
    <row r="413" s="37" customFormat="1" ht="17.399999999999999" x14ac:dyDescent="0.3"/>
    <row r="414" s="37" customFormat="1" ht="17.399999999999999" x14ac:dyDescent="0.3"/>
    <row r="415" s="37" customFormat="1" ht="17.399999999999999" x14ac:dyDescent="0.3"/>
    <row r="416" s="37" customFormat="1" ht="17.399999999999999" x14ac:dyDescent="0.3"/>
    <row r="417" s="37" customFormat="1" ht="17.399999999999999" x14ac:dyDescent="0.3"/>
    <row r="418" s="37" customFormat="1" ht="17.399999999999999" x14ac:dyDescent="0.3"/>
    <row r="419" s="37" customFormat="1" ht="17.399999999999999" x14ac:dyDescent="0.3"/>
    <row r="420" s="37" customFormat="1" ht="17.399999999999999" x14ac:dyDescent="0.3"/>
    <row r="421" s="37" customFormat="1" ht="17.399999999999999" x14ac:dyDescent="0.3"/>
    <row r="422" s="37" customFormat="1" ht="17.399999999999999" x14ac:dyDescent="0.3"/>
    <row r="423" s="37" customFormat="1" ht="17.399999999999999" x14ac:dyDescent="0.3"/>
    <row r="424" s="37" customFormat="1" ht="17.399999999999999" x14ac:dyDescent="0.3"/>
    <row r="425" s="37" customFormat="1" ht="17.399999999999999" x14ac:dyDescent="0.3"/>
    <row r="426" s="37" customFormat="1" ht="17.399999999999999" x14ac:dyDescent="0.3"/>
    <row r="427" s="37" customFormat="1" ht="17.399999999999999" x14ac:dyDescent="0.3"/>
    <row r="428" s="37" customFormat="1" ht="17.399999999999999" x14ac:dyDescent="0.3"/>
    <row r="429" s="37" customFormat="1" ht="17.399999999999999" x14ac:dyDescent="0.3"/>
    <row r="430" s="37" customFormat="1" ht="17.399999999999999" x14ac:dyDescent="0.3"/>
    <row r="431" s="37" customFormat="1" ht="17.399999999999999" x14ac:dyDescent="0.3"/>
    <row r="432" s="37" customFormat="1" ht="17.399999999999999" x14ac:dyDescent="0.3"/>
    <row r="433" s="37" customFormat="1" ht="17.399999999999999" x14ac:dyDescent="0.3"/>
    <row r="434" s="37" customFormat="1" ht="17.399999999999999" x14ac:dyDescent="0.3"/>
    <row r="435" s="37" customFormat="1" ht="17.399999999999999" x14ac:dyDescent="0.3"/>
    <row r="436" s="37" customFormat="1" ht="17.399999999999999" x14ac:dyDescent="0.3"/>
    <row r="437" s="37" customFormat="1" ht="17.399999999999999" x14ac:dyDescent="0.3"/>
    <row r="438" s="37" customFormat="1" ht="17.399999999999999" x14ac:dyDescent="0.3"/>
    <row r="439" s="37" customFormat="1" ht="17.399999999999999" x14ac:dyDescent="0.3"/>
    <row r="440" s="37" customFormat="1" ht="17.399999999999999" x14ac:dyDescent="0.3"/>
    <row r="441" s="37" customFormat="1" ht="17.399999999999999" x14ac:dyDescent="0.3"/>
    <row r="442" s="37" customFormat="1" ht="17.399999999999999" x14ac:dyDescent="0.3"/>
    <row r="443" s="37" customFormat="1" ht="17.399999999999999" x14ac:dyDescent="0.3"/>
    <row r="444" s="37" customFormat="1" ht="17.399999999999999" x14ac:dyDescent="0.3"/>
    <row r="445" s="37" customFormat="1" ht="17.399999999999999" x14ac:dyDescent="0.3"/>
    <row r="446" s="37" customFormat="1" ht="17.399999999999999" x14ac:dyDescent="0.3"/>
    <row r="447" s="37" customFormat="1" ht="17.399999999999999" x14ac:dyDescent="0.3"/>
    <row r="448" s="37" customFormat="1" ht="17.399999999999999" x14ac:dyDescent="0.3"/>
    <row r="449" s="37" customFormat="1" ht="17.399999999999999" x14ac:dyDescent="0.3"/>
    <row r="450" s="37" customFormat="1" ht="17.399999999999999" x14ac:dyDescent="0.3"/>
    <row r="451" s="37" customFormat="1" ht="17.399999999999999" x14ac:dyDescent="0.3"/>
    <row r="452" s="37" customFormat="1" ht="17.399999999999999" x14ac:dyDescent="0.3"/>
    <row r="453" s="37" customFormat="1" ht="17.399999999999999" x14ac:dyDescent="0.3"/>
    <row r="454" s="37" customFormat="1" ht="17.399999999999999" x14ac:dyDescent="0.3"/>
    <row r="455" s="37" customFormat="1" ht="17.399999999999999" x14ac:dyDescent="0.3"/>
    <row r="456" s="37" customFormat="1" ht="17.399999999999999" x14ac:dyDescent="0.3"/>
    <row r="457" s="37" customFormat="1" ht="17.399999999999999" x14ac:dyDescent="0.3"/>
    <row r="458" s="37" customFormat="1" ht="17.399999999999999" x14ac:dyDescent="0.3"/>
    <row r="459" s="37" customFormat="1" ht="17.399999999999999" x14ac:dyDescent="0.3"/>
    <row r="460" s="37" customFormat="1" ht="17.399999999999999" x14ac:dyDescent="0.3"/>
    <row r="461" s="37" customFormat="1" ht="17.399999999999999" x14ac:dyDescent="0.3"/>
    <row r="462" s="37" customFormat="1" ht="17.399999999999999" x14ac:dyDescent="0.3"/>
    <row r="463" s="37" customFormat="1" ht="17.399999999999999" x14ac:dyDescent="0.3"/>
    <row r="464" s="37" customFormat="1" ht="17.399999999999999" x14ac:dyDescent="0.3"/>
    <row r="465" s="37" customFormat="1" ht="17.399999999999999" x14ac:dyDescent="0.3"/>
    <row r="466" s="37" customFormat="1" ht="17.399999999999999" x14ac:dyDescent="0.3"/>
    <row r="467" s="37" customFormat="1" ht="17.399999999999999" x14ac:dyDescent="0.3"/>
    <row r="468" s="37" customFormat="1" ht="17.399999999999999" x14ac:dyDescent="0.3"/>
    <row r="469" s="37" customFormat="1" ht="17.399999999999999" x14ac:dyDescent="0.3"/>
    <row r="470" s="37" customFormat="1" ht="17.399999999999999" x14ac:dyDescent="0.3"/>
    <row r="471" s="37" customFormat="1" ht="17.399999999999999" x14ac:dyDescent="0.3"/>
    <row r="472" s="37" customFormat="1" ht="17.399999999999999" x14ac:dyDescent="0.3"/>
    <row r="473" s="37" customFormat="1" ht="17.399999999999999" x14ac:dyDescent="0.3"/>
    <row r="474" s="37" customFormat="1" ht="17.399999999999999" x14ac:dyDescent="0.3"/>
    <row r="475" s="37" customFormat="1" ht="17.399999999999999" x14ac:dyDescent="0.3"/>
    <row r="476" s="37" customFormat="1" ht="17.399999999999999" x14ac:dyDescent="0.3"/>
    <row r="477" s="37" customFormat="1" ht="17.399999999999999" x14ac:dyDescent="0.3"/>
    <row r="478" s="37" customFormat="1" ht="17.399999999999999" x14ac:dyDescent="0.3"/>
    <row r="479" s="37" customFormat="1" ht="17.399999999999999" x14ac:dyDescent="0.3"/>
    <row r="480" s="37" customFormat="1" ht="17.399999999999999" x14ac:dyDescent="0.3"/>
    <row r="481" s="37" customFormat="1" ht="17.399999999999999" x14ac:dyDescent="0.3"/>
    <row r="482" s="37" customFormat="1" ht="17.399999999999999" x14ac:dyDescent="0.3"/>
    <row r="483" s="37" customFormat="1" ht="17.399999999999999" x14ac:dyDescent="0.3"/>
    <row r="484" s="37" customFormat="1" ht="17.399999999999999" x14ac:dyDescent="0.3"/>
    <row r="485" s="37" customFormat="1" ht="17.399999999999999" x14ac:dyDescent="0.3"/>
    <row r="486" s="37" customFormat="1" ht="17.399999999999999" x14ac:dyDescent="0.3"/>
    <row r="487" s="37" customFormat="1" ht="17.399999999999999" x14ac:dyDescent="0.3"/>
    <row r="488" s="37" customFormat="1" ht="17.399999999999999" x14ac:dyDescent="0.3"/>
    <row r="489" s="37" customFormat="1" ht="17.399999999999999" x14ac:dyDescent="0.3"/>
    <row r="490" s="37" customFormat="1" ht="17.399999999999999" x14ac:dyDescent="0.3"/>
    <row r="491" s="37" customFormat="1" ht="17.399999999999999" x14ac:dyDescent="0.3"/>
    <row r="492" s="37" customFormat="1" ht="17.399999999999999" x14ac:dyDescent="0.3"/>
    <row r="493" s="37" customFormat="1" ht="17.399999999999999" x14ac:dyDescent="0.3"/>
    <row r="494" s="37" customFormat="1" ht="17.399999999999999" x14ac:dyDescent="0.3"/>
    <row r="495" s="37" customFormat="1" ht="17.399999999999999" x14ac:dyDescent="0.3"/>
    <row r="496" s="37" customFormat="1" ht="17.399999999999999" x14ac:dyDescent="0.3"/>
    <row r="497" s="37" customFormat="1" ht="17.399999999999999" x14ac:dyDescent="0.3"/>
    <row r="498" s="37" customFormat="1" ht="17.399999999999999" x14ac:dyDescent="0.3"/>
    <row r="499" s="37" customFormat="1" ht="17.399999999999999" x14ac:dyDescent="0.3"/>
    <row r="500" s="37" customFormat="1" ht="17.399999999999999" x14ac:dyDescent="0.3"/>
    <row r="501" s="37" customFormat="1" ht="17.399999999999999" x14ac:dyDescent="0.3"/>
    <row r="502" s="37" customFormat="1" ht="17.399999999999999" x14ac:dyDescent="0.3"/>
    <row r="503" s="37" customFormat="1" ht="17.399999999999999" x14ac:dyDescent="0.3"/>
    <row r="504" s="37" customFormat="1" ht="17.399999999999999" x14ac:dyDescent="0.3"/>
    <row r="505" s="37" customFormat="1" ht="17.399999999999999" x14ac:dyDescent="0.3"/>
    <row r="506" s="37" customFormat="1" ht="17.399999999999999" x14ac:dyDescent="0.3"/>
    <row r="507" s="37" customFormat="1" ht="17.399999999999999" x14ac:dyDescent="0.3"/>
    <row r="508" s="37" customFormat="1" ht="17.399999999999999" x14ac:dyDescent="0.3"/>
    <row r="509" s="37" customFormat="1" ht="17.399999999999999" x14ac:dyDescent="0.3"/>
    <row r="510" s="37" customFormat="1" ht="17.399999999999999" x14ac:dyDescent="0.3"/>
    <row r="511" s="37" customFormat="1" ht="17.399999999999999" x14ac:dyDescent="0.3"/>
    <row r="512" s="37" customFormat="1" ht="17.399999999999999" x14ac:dyDescent="0.3"/>
    <row r="513" s="37" customFormat="1" ht="17.399999999999999" x14ac:dyDescent="0.3"/>
    <row r="514" s="37" customFormat="1" ht="17.399999999999999" x14ac:dyDescent="0.3"/>
    <row r="515" s="37" customFormat="1" ht="17.399999999999999" x14ac:dyDescent="0.3"/>
    <row r="516" s="37" customFormat="1" ht="17.399999999999999" x14ac:dyDescent="0.3"/>
    <row r="517" s="37" customFormat="1" ht="17.399999999999999" x14ac:dyDescent="0.3"/>
    <row r="518" s="37" customFormat="1" ht="17.399999999999999" x14ac:dyDescent="0.3"/>
    <row r="519" s="37" customFormat="1" ht="17.399999999999999" x14ac:dyDescent="0.3"/>
    <row r="520" s="37" customFormat="1" ht="17.399999999999999" x14ac:dyDescent="0.3"/>
    <row r="521" s="37" customFormat="1" ht="17.399999999999999" x14ac:dyDescent="0.3"/>
    <row r="522" s="37" customFormat="1" ht="17.399999999999999" x14ac:dyDescent="0.3"/>
    <row r="523" s="37" customFormat="1" ht="17.399999999999999" x14ac:dyDescent="0.3"/>
    <row r="524" s="37" customFormat="1" ht="17.399999999999999" x14ac:dyDescent="0.3"/>
    <row r="525" s="37" customFormat="1" ht="17.399999999999999" x14ac:dyDescent="0.3"/>
    <row r="526" s="37" customFormat="1" ht="17.399999999999999" x14ac:dyDescent="0.3"/>
    <row r="527" s="37" customFormat="1" ht="17.399999999999999" x14ac:dyDescent="0.3"/>
    <row r="528" s="37" customFormat="1" ht="17.399999999999999" x14ac:dyDescent="0.3"/>
    <row r="529" s="37" customFormat="1" ht="17.399999999999999" x14ac:dyDescent="0.3"/>
    <row r="530" s="37" customFormat="1" ht="17.399999999999999" x14ac:dyDescent="0.3"/>
    <row r="531" s="37" customFormat="1" ht="17.399999999999999" x14ac:dyDescent="0.3"/>
    <row r="532" s="37" customFormat="1" ht="17.399999999999999" x14ac:dyDescent="0.3"/>
    <row r="533" s="37" customFormat="1" ht="17.399999999999999" x14ac:dyDescent="0.3"/>
    <row r="534" s="37" customFormat="1" ht="17.399999999999999" x14ac:dyDescent="0.3"/>
    <row r="535" s="37" customFormat="1" ht="17.399999999999999" x14ac:dyDescent="0.3"/>
    <row r="536" s="37" customFormat="1" ht="17.399999999999999" x14ac:dyDescent="0.3"/>
    <row r="537" s="37" customFormat="1" ht="17.399999999999999" x14ac:dyDescent="0.3"/>
    <row r="538" s="37" customFormat="1" ht="17.399999999999999" x14ac:dyDescent="0.3"/>
    <row r="539" s="37" customFormat="1" ht="17.399999999999999" x14ac:dyDescent="0.3"/>
    <row r="540" s="37" customFormat="1" ht="17.399999999999999" x14ac:dyDescent="0.3"/>
    <row r="541" s="37" customFormat="1" ht="17.399999999999999" x14ac:dyDescent="0.3"/>
    <row r="542" s="37" customFormat="1" ht="17.399999999999999" x14ac:dyDescent="0.3"/>
    <row r="543" s="37" customFormat="1" ht="17.399999999999999" x14ac:dyDescent="0.3"/>
    <row r="544" s="37" customFormat="1" ht="17.399999999999999" x14ac:dyDescent="0.3"/>
    <row r="545" s="37" customFormat="1" ht="17.399999999999999" x14ac:dyDescent="0.3"/>
    <row r="546" s="37" customFormat="1" ht="17.399999999999999" x14ac:dyDescent="0.3"/>
    <row r="547" s="37" customFormat="1" ht="17.399999999999999" x14ac:dyDescent="0.3"/>
    <row r="548" s="37" customFormat="1" ht="17.399999999999999" x14ac:dyDescent="0.3"/>
    <row r="549" s="37" customFormat="1" ht="17.399999999999999" x14ac:dyDescent="0.3"/>
    <row r="550" s="37" customFormat="1" ht="17.399999999999999" x14ac:dyDescent="0.3"/>
    <row r="551" s="37" customFormat="1" ht="17.399999999999999" x14ac:dyDescent="0.3"/>
    <row r="552" s="37" customFormat="1" ht="17.399999999999999" x14ac:dyDescent="0.3"/>
    <row r="553" s="37" customFormat="1" ht="17.399999999999999" x14ac:dyDescent="0.3"/>
    <row r="554" s="37" customFormat="1" ht="17.399999999999999" x14ac:dyDescent="0.3"/>
    <row r="555" s="37" customFormat="1" ht="17.399999999999999" x14ac:dyDescent="0.3"/>
    <row r="556" s="37" customFormat="1" ht="17.399999999999999" x14ac:dyDescent="0.3"/>
    <row r="557" s="37" customFormat="1" ht="17.399999999999999" x14ac:dyDescent="0.3"/>
    <row r="558" s="37" customFormat="1" ht="17.399999999999999" x14ac:dyDescent="0.3"/>
    <row r="559" s="37" customFormat="1" ht="17.399999999999999" x14ac:dyDescent="0.3"/>
    <row r="560" s="37" customFormat="1" ht="17.399999999999999" x14ac:dyDescent="0.3"/>
    <row r="561" s="37" customFormat="1" ht="17.399999999999999" x14ac:dyDescent="0.3"/>
    <row r="562" s="37" customFormat="1" ht="17.399999999999999" x14ac:dyDescent="0.3"/>
    <row r="563" s="37" customFormat="1" ht="17.399999999999999" x14ac:dyDescent="0.3"/>
    <row r="564" s="37" customFormat="1" ht="17.399999999999999" x14ac:dyDescent="0.3"/>
    <row r="565" s="37" customFormat="1" ht="17.399999999999999" x14ac:dyDescent="0.3"/>
    <row r="566" s="37" customFormat="1" ht="17.399999999999999" x14ac:dyDescent="0.3"/>
    <row r="567" s="37" customFormat="1" ht="17.399999999999999" x14ac:dyDescent="0.3"/>
    <row r="568" s="37" customFormat="1" ht="17.399999999999999" x14ac:dyDescent="0.3"/>
    <row r="569" s="37" customFormat="1" ht="17.399999999999999" x14ac:dyDescent="0.3"/>
    <row r="570" s="37" customFormat="1" ht="17.399999999999999" x14ac:dyDescent="0.3"/>
    <row r="571" s="37" customFormat="1" ht="17.399999999999999" x14ac:dyDescent="0.3"/>
    <row r="572" s="37" customFormat="1" ht="17.399999999999999" x14ac:dyDescent="0.3"/>
    <row r="573" s="37" customFormat="1" ht="17.399999999999999" x14ac:dyDescent="0.3"/>
    <row r="574" s="37" customFormat="1" ht="17.399999999999999" x14ac:dyDescent="0.3"/>
    <row r="575" s="37" customFormat="1" ht="17.399999999999999" x14ac:dyDescent="0.3"/>
    <row r="576" s="37" customFormat="1" ht="17.399999999999999" x14ac:dyDescent="0.3"/>
    <row r="577" s="37" customFormat="1" ht="17.399999999999999" x14ac:dyDescent="0.3"/>
    <row r="578" s="37" customFormat="1" ht="17.399999999999999" x14ac:dyDescent="0.3"/>
    <row r="579" s="37" customFormat="1" ht="17.399999999999999" x14ac:dyDescent="0.3"/>
    <row r="580" s="37" customFormat="1" ht="17.399999999999999" x14ac:dyDescent="0.3"/>
    <row r="581" s="37" customFormat="1" ht="17.399999999999999" x14ac:dyDescent="0.3"/>
    <row r="582" s="37" customFormat="1" ht="17.399999999999999" x14ac:dyDescent="0.3"/>
    <row r="583" s="37" customFormat="1" ht="17.399999999999999" x14ac:dyDescent="0.3"/>
    <row r="584" s="37" customFormat="1" ht="17.399999999999999" x14ac:dyDescent="0.3"/>
    <row r="585" s="37" customFormat="1" ht="17.399999999999999" x14ac:dyDescent="0.3"/>
    <row r="586" s="37" customFormat="1" ht="17.399999999999999" x14ac:dyDescent="0.3"/>
    <row r="587" s="37" customFormat="1" ht="17.399999999999999" x14ac:dyDescent="0.3"/>
    <row r="588" s="37" customFormat="1" ht="17.399999999999999" x14ac:dyDescent="0.3"/>
    <row r="589" s="37" customFormat="1" ht="17.399999999999999" x14ac:dyDescent="0.3"/>
    <row r="590" s="37" customFormat="1" ht="17.399999999999999" x14ac:dyDescent="0.3"/>
    <row r="591" s="37" customFormat="1" ht="17.399999999999999" x14ac:dyDescent="0.3"/>
    <row r="592" s="37" customFormat="1" ht="17.399999999999999" x14ac:dyDescent="0.3"/>
    <row r="593" s="37" customFormat="1" ht="17.399999999999999" x14ac:dyDescent="0.3"/>
    <row r="594" s="37" customFormat="1" ht="17.399999999999999" x14ac:dyDescent="0.3"/>
    <row r="595" s="37" customFormat="1" ht="17.399999999999999" x14ac:dyDescent="0.3"/>
    <row r="596" s="37" customFormat="1" ht="17.399999999999999" x14ac:dyDescent="0.3"/>
    <row r="597" s="37" customFormat="1" ht="17.399999999999999" x14ac:dyDescent="0.3"/>
    <row r="598" s="37" customFormat="1" ht="17.399999999999999" x14ac:dyDescent="0.3"/>
    <row r="599" s="37" customFormat="1" ht="17.399999999999999" x14ac:dyDescent="0.3"/>
    <row r="600" s="37" customFormat="1" ht="17.399999999999999" x14ac:dyDescent="0.3"/>
    <row r="601" s="37" customFormat="1" ht="17.399999999999999" x14ac:dyDescent="0.3"/>
    <row r="602" s="37" customFormat="1" ht="17.399999999999999" x14ac:dyDescent="0.3"/>
    <row r="603" s="37" customFormat="1" ht="17.399999999999999" x14ac:dyDescent="0.3"/>
    <row r="604" s="37" customFormat="1" ht="17.399999999999999" x14ac:dyDescent="0.3"/>
    <row r="605" s="37" customFormat="1" ht="17.399999999999999" x14ac:dyDescent="0.3"/>
    <row r="606" s="37" customFormat="1" ht="17.399999999999999" x14ac:dyDescent="0.3"/>
    <row r="607" s="37" customFormat="1" ht="17.399999999999999" x14ac:dyDescent="0.3"/>
    <row r="608" s="37" customFormat="1" ht="17.399999999999999" x14ac:dyDescent="0.3"/>
    <row r="609" s="37" customFormat="1" ht="17.399999999999999" x14ac:dyDescent="0.3"/>
    <row r="610" s="37" customFormat="1" ht="17.399999999999999" x14ac:dyDescent="0.3"/>
    <row r="611" s="37" customFormat="1" ht="17.399999999999999" x14ac:dyDescent="0.3"/>
    <row r="612" s="37" customFormat="1" ht="17.399999999999999" x14ac:dyDescent="0.3"/>
    <row r="613" s="37" customFormat="1" ht="17.399999999999999" x14ac:dyDescent="0.3"/>
    <row r="614" s="37" customFormat="1" ht="17.399999999999999" x14ac:dyDescent="0.3"/>
    <row r="615" s="37" customFormat="1" ht="17.399999999999999" x14ac:dyDescent="0.3"/>
    <row r="616" s="37" customFormat="1" ht="17.399999999999999" x14ac:dyDescent="0.3"/>
    <row r="617" s="37" customFormat="1" ht="17.399999999999999" x14ac:dyDescent="0.3"/>
    <row r="618" s="37" customFormat="1" ht="17.399999999999999" x14ac:dyDescent="0.3"/>
    <row r="619" s="37" customFormat="1" ht="17.399999999999999" x14ac:dyDescent="0.3"/>
    <row r="620" s="37" customFormat="1" ht="17.399999999999999" x14ac:dyDescent="0.3"/>
    <row r="621" s="37" customFormat="1" ht="17.399999999999999" x14ac:dyDescent="0.3"/>
    <row r="622" s="37" customFormat="1" ht="17.399999999999999" x14ac:dyDescent="0.3"/>
    <row r="623" s="37" customFormat="1" ht="17.399999999999999" x14ac:dyDescent="0.3"/>
    <row r="624" s="37" customFormat="1" ht="17.399999999999999" x14ac:dyDescent="0.3"/>
    <row r="625" s="37" customFormat="1" ht="17.399999999999999" x14ac:dyDescent="0.3"/>
    <row r="626" s="37" customFormat="1" ht="17.399999999999999" x14ac:dyDescent="0.3"/>
    <row r="627" s="37" customFormat="1" ht="17.399999999999999" x14ac:dyDescent="0.3"/>
    <row r="628" s="37" customFormat="1" ht="17.399999999999999" x14ac:dyDescent="0.3"/>
    <row r="629" s="37" customFormat="1" ht="17.399999999999999" x14ac:dyDescent="0.3"/>
    <row r="630" s="37" customFormat="1" ht="17.399999999999999" x14ac:dyDescent="0.3"/>
    <row r="631" s="37" customFormat="1" ht="17.399999999999999" x14ac:dyDescent="0.3"/>
    <row r="632" s="37" customFormat="1" ht="17.399999999999999" x14ac:dyDescent="0.3"/>
    <row r="633" s="37" customFormat="1" ht="17.399999999999999" x14ac:dyDescent="0.3"/>
    <row r="634" s="37" customFormat="1" ht="17.399999999999999" x14ac:dyDescent="0.3"/>
    <row r="635" s="37" customFormat="1" ht="17.399999999999999" x14ac:dyDescent="0.3"/>
    <row r="636" s="37" customFormat="1" ht="17.399999999999999" x14ac:dyDescent="0.3"/>
    <row r="637" s="37" customFormat="1" ht="17.399999999999999" x14ac:dyDescent="0.3"/>
    <row r="638" s="37" customFormat="1" ht="17.399999999999999" x14ac:dyDescent="0.3"/>
    <row r="639" s="37" customFormat="1" ht="17.399999999999999" x14ac:dyDescent="0.3"/>
    <row r="640" s="37" customFormat="1" ht="17.399999999999999" x14ac:dyDescent="0.3"/>
    <row r="641" s="37" customFormat="1" ht="17.399999999999999" x14ac:dyDescent="0.3"/>
    <row r="642" s="37" customFormat="1" ht="17.399999999999999" x14ac:dyDescent="0.3"/>
    <row r="643" s="37" customFormat="1" ht="17.399999999999999" x14ac:dyDescent="0.3"/>
    <row r="644" s="37" customFormat="1" ht="17.399999999999999" x14ac:dyDescent="0.3"/>
    <row r="645" s="37" customFormat="1" ht="17.399999999999999" x14ac:dyDescent="0.3"/>
    <row r="646" s="37" customFormat="1" ht="17.399999999999999" x14ac:dyDescent="0.3"/>
    <row r="647" s="37" customFormat="1" ht="17.399999999999999" x14ac:dyDescent="0.3"/>
    <row r="648" s="37" customFormat="1" ht="17.399999999999999" x14ac:dyDescent="0.3"/>
    <row r="649" s="37" customFormat="1" ht="17.399999999999999" x14ac:dyDescent="0.3"/>
    <row r="650" s="37" customFormat="1" ht="17.399999999999999" x14ac:dyDescent="0.3"/>
    <row r="651" s="37" customFormat="1" ht="17.399999999999999" x14ac:dyDescent="0.3"/>
    <row r="652" s="37" customFormat="1" ht="17.399999999999999" x14ac:dyDescent="0.3"/>
    <row r="653" s="37" customFormat="1" ht="17.399999999999999" x14ac:dyDescent="0.3"/>
    <row r="654" s="37" customFormat="1" ht="17.399999999999999" x14ac:dyDescent="0.3"/>
    <row r="655" s="37" customFormat="1" ht="17.399999999999999" x14ac:dyDescent="0.3"/>
    <row r="656" s="37" customFormat="1" ht="17.399999999999999" x14ac:dyDescent="0.3"/>
    <row r="657" s="37" customFormat="1" ht="17.399999999999999" x14ac:dyDescent="0.3"/>
    <row r="658" s="37" customFormat="1" ht="17.399999999999999" x14ac:dyDescent="0.3"/>
    <row r="659" s="37" customFormat="1" ht="17.399999999999999" x14ac:dyDescent="0.3"/>
    <row r="660" s="37" customFormat="1" ht="17.399999999999999" x14ac:dyDescent="0.3"/>
    <row r="661" s="37" customFormat="1" ht="17.399999999999999" x14ac:dyDescent="0.3"/>
    <row r="662" s="37" customFormat="1" ht="17.399999999999999" x14ac:dyDescent="0.3"/>
    <row r="663" s="37" customFormat="1" ht="17.399999999999999" x14ac:dyDescent="0.3"/>
    <row r="664" s="37" customFormat="1" ht="17.399999999999999" x14ac:dyDescent="0.3"/>
    <row r="665" s="37" customFormat="1" ht="17.399999999999999" x14ac:dyDescent="0.3"/>
    <row r="666" s="37" customFormat="1" ht="17.399999999999999" x14ac:dyDescent="0.3"/>
    <row r="667" s="37" customFormat="1" ht="17.399999999999999" x14ac:dyDescent="0.3"/>
    <row r="668" s="37" customFormat="1" ht="17.399999999999999" x14ac:dyDescent="0.3"/>
    <row r="669" s="37" customFormat="1" ht="17.399999999999999" x14ac:dyDescent="0.3"/>
    <row r="670" s="37" customFormat="1" ht="17.399999999999999" x14ac:dyDescent="0.3"/>
    <row r="671" s="37" customFormat="1" ht="17.399999999999999" x14ac:dyDescent="0.3"/>
    <row r="672" s="37" customFormat="1" ht="17.399999999999999" x14ac:dyDescent="0.3"/>
    <row r="673" s="37" customFormat="1" ht="17.399999999999999" x14ac:dyDescent="0.3"/>
    <row r="674" s="37" customFormat="1" ht="17.399999999999999" x14ac:dyDescent="0.3"/>
    <row r="675" s="37" customFormat="1" ht="17.399999999999999" x14ac:dyDescent="0.3"/>
    <row r="676" s="37" customFormat="1" ht="17.399999999999999" x14ac:dyDescent="0.3"/>
    <row r="677" s="37" customFormat="1" ht="17.399999999999999" x14ac:dyDescent="0.3"/>
    <row r="678" s="37" customFormat="1" ht="17.399999999999999" x14ac:dyDescent="0.3"/>
    <row r="679" s="37" customFormat="1" ht="17.399999999999999" x14ac:dyDescent="0.3"/>
    <row r="680" s="37" customFormat="1" ht="17.399999999999999" x14ac:dyDescent="0.3"/>
    <row r="681" s="37" customFormat="1" ht="17.399999999999999" x14ac:dyDescent="0.3"/>
    <row r="682" s="37" customFormat="1" ht="17.399999999999999" x14ac:dyDescent="0.3"/>
    <row r="683" s="37" customFormat="1" ht="17.399999999999999" x14ac:dyDescent="0.3"/>
    <row r="684" s="37" customFormat="1" ht="17.399999999999999" x14ac:dyDescent="0.3"/>
    <row r="685" s="37" customFormat="1" ht="17.399999999999999" x14ac:dyDescent="0.3"/>
    <row r="686" s="37" customFormat="1" ht="17.399999999999999" x14ac:dyDescent="0.3"/>
    <row r="687" s="37" customFormat="1" ht="17.399999999999999" x14ac:dyDescent="0.3"/>
    <row r="688" s="37" customFormat="1" ht="17.399999999999999" x14ac:dyDescent="0.3"/>
    <row r="689" s="37" customFormat="1" ht="17.399999999999999" x14ac:dyDescent="0.3"/>
    <row r="690" s="37" customFormat="1" ht="17.399999999999999" x14ac:dyDescent="0.3"/>
    <row r="691" s="37" customFormat="1" ht="17.399999999999999" x14ac:dyDescent="0.3"/>
    <row r="692" s="37" customFormat="1" ht="17.399999999999999" x14ac:dyDescent="0.3"/>
    <row r="693" s="37" customFormat="1" ht="17.399999999999999" x14ac:dyDescent="0.3"/>
    <row r="694" s="37" customFormat="1" ht="17.399999999999999" x14ac:dyDescent="0.3"/>
    <row r="695" s="37" customFormat="1" ht="17.399999999999999" x14ac:dyDescent="0.3"/>
    <row r="696" s="37" customFormat="1" ht="17.399999999999999" x14ac:dyDescent="0.3"/>
    <row r="697" s="37" customFormat="1" ht="17.399999999999999" x14ac:dyDescent="0.3"/>
    <row r="698" s="37" customFormat="1" ht="17.399999999999999" x14ac:dyDescent="0.3"/>
    <row r="699" s="37" customFormat="1" ht="17.399999999999999" x14ac:dyDescent="0.3"/>
    <row r="700" s="37" customFormat="1" ht="17.399999999999999" x14ac:dyDescent="0.3"/>
    <row r="701" s="37" customFormat="1" ht="17.399999999999999" x14ac:dyDescent="0.3"/>
    <row r="702" s="37" customFormat="1" ht="17.399999999999999" x14ac:dyDescent="0.3"/>
    <row r="703" s="37" customFormat="1" ht="17.399999999999999" x14ac:dyDescent="0.3"/>
    <row r="704" s="37" customFormat="1" ht="17.399999999999999" x14ac:dyDescent="0.3"/>
    <row r="705" s="37" customFormat="1" ht="17.399999999999999" x14ac:dyDescent="0.3"/>
    <row r="706" s="37" customFormat="1" ht="17.399999999999999" x14ac:dyDescent="0.3"/>
    <row r="707" s="37" customFormat="1" ht="17.399999999999999" x14ac:dyDescent="0.3"/>
    <row r="708" s="37" customFormat="1" ht="17.399999999999999" x14ac:dyDescent="0.3"/>
    <row r="709" s="37" customFormat="1" ht="17.399999999999999" x14ac:dyDescent="0.3"/>
    <row r="710" s="37" customFormat="1" ht="17.399999999999999" x14ac:dyDescent="0.3"/>
    <row r="711" s="37" customFormat="1" ht="17.399999999999999" x14ac:dyDescent="0.3"/>
    <row r="712" s="37" customFormat="1" ht="17.399999999999999" x14ac:dyDescent="0.3"/>
    <row r="713" s="37" customFormat="1" ht="17.399999999999999" x14ac:dyDescent="0.3"/>
    <row r="714" s="37" customFormat="1" ht="17.399999999999999" x14ac:dyDescent="0.3"/>
    <row r="715" s="37" customFormat="1" ht="17.399999999999999" x14ac:dyDescent="0.3"/>
    <row r="716" s="37" customFormat="1" ht="17.399999999999999" x14ac:dyDescent="0.3"/>
    <row r="717" s="37" customFormat="1" ht="17.399999999999999" x14ac:dyDescent="0.3"/>
    <row r="718" s="37" customFormat="1" ht="17.399999999999999" x14ac:dyDescent="0.3"/>
    <row r="719" s="37" customFormat="1" ht="17.399999999999999" x14ac:dyDescent="0.3"/>
    <row r="720" s="37" customFormat="1" ht="17.399999999999999" x14ac:dyDescent="0.3"/>
    <row r="721" s="37" customFormat="1" ht="17.399999999999999" x14ac:dyDescent="0.3"/>
    <row r="722" s="37" customFormat="1" ht="17.399999999999999" x14ac:dyDescent="0.3"/>
    <row r="723" s="37" customFormat="1" ht="17.399999999999999" x14ac:dyDescent="0.3"/>
    <row r="724" s="37" customFormat="1" ht="17.399999999999999" x14ac:dyDescent="0.3"/>
    <row r="725" s="37" customFormat="1" ht="17.399999999999999" x14ac:dyDescent="0.3"/>
    <row r="726" s="37" customFormat="1" ht="17.399999999999999" x14ac:dyDescent="0.3"/>
    <row r="727" s="37" customFormat="1" ht="17.399999999999999" x14ac:dyDescent="0.3"/>
    <row r="728" s="37" customFormat="1" ht="17.399999999999999" x14ac:dyDescent="0.3"/>
    <row r="729" s="37" customFormat="1" ht="17.399999999999999" x14ac:dyDescent="0.3"/>
    <row r="730" s="37" customFormat="1" ht="17.399999999999999" x14ac:dyDescent="0.3"/>
    <row r="731" s="37" customFormat="1" ht="17.399999999999999" x14ac:dyDescent="0.3"/>
    <row r="732" s="37" customFormat="1" ht="17.399999999999999" x14ac:dyDescent="0.3"/>
    <row r="733" s="37" customFormat="1" ht="17.399999999999999" x14ac:dyDescent="0.3"/>
    <row r="734" s="37" customFormat="1" ht="17.399999999999999" x14ac:dyDescent="0.3"/>
    <row r="735" s="37" customFormat="1" ht="17.399999999999999" x14ac:dyDescent="0.3"/>
    <row r="736" s="37" customFormat="1" ht="17.399999999999999" x14ac:dyDescent="0.3"/>
    <row r="737" s="37" customFormat="1" ht="17.399999999999999" x14ac:dyDescent="0.3"/>
    <row r="738" s="37" customFormat="1" ht="17.399999999999999" x14ac:dyDescent="0.3"/>
    <row r="739" s="37" customFormat="1" ht="17.399999999999999" x14ac:dyDescent="0.3"/>
    <row r="740" s="37" customFormat="1" ht="17.399999999999999" x14ac:dyDescent="0.3"/>
    <row r="741" s="37" customFormat="1" ht="17.399999999999999" x14ac:dyDescent="0.3"/>
    <row r="742" s="37" customFormat="1" ht="17.399999999999999" x14ac:dyDescent="0.3"/>
    <row r="743" s="37" customFormat="1" ht="17.399999999999999" x14ac:dyDescent="0.3"/>
    <row r="744" s="37" customFormat="1" ht="17.399999999999999" x14ac:dyDescent="0.3"/>
    <row r="745" s="37" customFormat="1" ht="17.399999999999999" x14ac:dyDescent="0.3"/>
    <row r="746" s="37" customFormat="1" ht="17.399999999999999" x14ac:dyDescent="0.3"/>
    <row r="747" s="37" customFormat="1" ht="17.399999999999999" x14ac:dyDescent="0.3"/>
    <row r="748" s="37" customFormat="1" ht="17.399999999999999" x14ac:dyDescent="0.3"/>
    <row r="749" s="37" customFormat="1" ht="17.399999999999999" x14ac:dyDescent="0.3"/>
    <row r="750" s="37" customFormat="1" ht="17.399999999999999" x14ac:dyDescent="0.3"/>
    <row r="751" s="37" customFormat="1" ht="17.399999999999999" x14ac:dyDescent="0.3"/>
    <row r="752" s="37" customFormat="1" ht="17.399999999999999" x14ac:dyDescent="0.3"/>
    <row r="753" s="37" customFormat="1" ht="17.399999999999999" x14ac:dyDescent="0.3"/>
    <row r="754" s="37" customFormat="1" ht="17.399999999999999" x14ac:dyDescent="0.3"/>
    <row r="755" s="37" customFormat="1" ht="17.399999999999999" x14ac:dyDescent="0.3"/>
    <row r="756" s="37" customFormat="1" ht="17.399999999999999" x14ac:dyDescent="0.3"/>
    <row r="757" s="37" customFormat="1" ht="17.399999999999999" x14ac:dyDescent="0.3"/>
    <row r="758" s="37" customFormat="1" ht="17.399999999999999" x14ac:dyDescent="0.3"/>
    <row r="759" s="37" customFormat="1" ht="17.399999999999999" x14ac:dyDescent="0.3"/>
    <row r="760" s="37" customFormat="1" ht="17.399999999999999" x14ac:dyDescent="0.3"/>
    <row r="761" s="37" customFormat="1" ht="17.399999999999999" x14ac:dyDescent="0.3"/>
    <row r="762" s="37" customFormat="1" ht="17.399999999999999" x14ac:dyDescent="0.3"/>
    <row r="763" s="37" customFormat="1" ht="17.399999999999999" x14ac:dyDescent="0.3"/>
    <row r="764" s="37" customFormat="1" ht="17.399999999999999" x14ac:dyDescent="0.3"/>
    <row r="765" s="37" customFormat="1" ht="17.399999999999999" x14ac:dyDescent="0.3"/>
    <row r="766" s="37" customFormat="1" ht="17.399999999999999" x14ac:dyDescent="0.3"/>
    <row r="767" s="37" customFormat="1" ht="17.399999999999999" x14ac:dyDescent="0.3"/>
    <row r="768" s="37" customFormat="1" ht="17.399999999999999" x14ac:dyDescent="0.3"/>
    <row r="769" s="37" customFormat="1" ht="17.399999999999999" x14ac:dyDescent="0.3"/>
    <row r="770" s="37" customFormat="1" ht="17.399999999999999" x14ac:dyDescent="0.3"/>
    <row r="771" s="37" customFormat="1" ht="17.399999999999999" x14ac:dyDescent="0.3"/>
    <row r="772" s="37" customFormat="1" ht="17.399999999999999" x14ac:dyDescent="0.3"/>
    <row r="773" s="37" customFormat="1" ht="17.399999999999999" x14ac:dyDescent="0.3"/>
    <row r="774" s="37" customFormat="1" ht="17.399999999999999" x14ac:dyDescent="0.3"/>
    <row r="775" s="37" customFormat="1" ht="17.399999999999999" x14ac:dyDescent="0.3"/>
    <row r="776" s="37" customFormat="1" ht="17.399999999999999" x14ac:dyDescent="0.3"/>
    <row r="777" s="37" customFormat="1" ht="17.399999999999999" x14ac:dyDescent="0.3"/>
    <row r="778" s="37" customFormat="1" ht="17.399999999999999" x14ac:dyDescent="0.3"/>
    <row r="779" s="37" customFormat="1" ht="17.399999999999999" x14ac:dyDescent="0.3"/>
    <row r="780" s="37" customFormat="1" ht="17.399999999999999" x14ac:dyDescent="0.3"/>
    <row r="781" s="37" customFormat="1" ht="17.399999999999999" x14ac:dyDescent="0.3"/>
    <row r="782" s="37" customFormat="1" ht="17.399999999999999" x14ac:dyDescent="0.3"/>
    <row r="783" s="37" customFormat="1" ht="17.399999999999999" x14ac:dyDescent="0.3"/>
    <row r="784" s="37" customFormat="1" ht="17.399999999999999" x14ac:dyDescent="0.3"/>
    <row r="785" s="37" customFormat="1" ht="17.399999999999999" x14ac:dyDescent="0.3"/>
    <row r="786" s="37" customFormat="1" ht="17.399999999999999" x14ac:dyDescent="0.3"/>
    <row r="787" s="37" customFormat="1" ht="17.399999999999999" x14ac:dyDescent="0.3"/>
    <row r="788" s="37" customFormat="1" ht="17.399999999999999" x14ac:dyDescent="0.3"/>
    <row r="789" s="37" customFormat="1" ht="17.399999999999999" x14ac:dyDescent="0.3"/>
    <row r="790" s="37" customFormat="1" ht="17.399999999999999" x14ac:dyDescent="0.3"/>
    <row r="791" s="37" customFormat="1" ht="17.399999999999999" x14ac:dyDescent="0.3"/>
    <row r="792" s="37" customFormat="1" ht="17.399999999999999" x14ac:dyDescent="0.3"/>
    <row r="793" s="37" customFormat="1" ht="17.399999999999999" x14ac:dyDescent="0.3"/>
    <row r="794" s="37" customFormat="1" ht="17.399999999999999" x14ac:dyDescent="0.3"/>
    <row r="795" s="37" customFormat="1" ht="17.399999999999999" x14ac:dyDescent="0.3"/>
    <row r="796" s="37" customFormat="1" ht="17.399999999999999" x14ac:dyDescent="0.3"/>
    <row r="797" s="37" customFormat="1" ht="17.399999999999999" x14ac:dyDescent="0.3"/>
    <row r="798" s="37" customFormat="1" ht="17.399999999999999" x14ac:dyDescent="0.3"/>
    <row r="799" s="37" customFormat="1" ht="17.399999999999999" x14ac:dyDescent="0.3"/>
    <row r="800" s="37" customFormat="1" ht="17.399999999999999" x14ac:dyDescent="0.3"/>
    <row r="801" s="37" customFormat="1" ht="17.399999999999999" x14ac:dyDescent="0.3"/>
    <row r="802" s="37" customFormat="1" ht="17.399999999999999" x14ac:dyDescent="0.3"/>
    <row r="803" s="37" customFormat="1" ht="17.399999999999999" x14ac:dyDescent="0.3"/>
    <row r="804" s="37" customFormat="1" ht="17.399999999999999" x14ac:dyDescent="0.3"/>
    <row r="805" s="37" customFormat="1" ht="17.399999999999999" x14ac:dyDescent="0.3"/>
    <row r="806" s="37" customFormat="1" ht="17.399999999999999" x14ac:dyDescent="0.3"/>
    <row r="807" s="37" customFormat="1" ht="17.399999999999999" x14ac:dyDescent="0.3"/>
    <row r="808" s="37" customFormat="1" ht="17.399999999999999" x14ac:dyDescent="0.3"/>
    <row r="809" s="37" customFormat="1" ht="17.399999999999999" x14ac:dyDescent="0.3"/>
    <row r="810" s="37" customFormat="1" ht="17.399999999999999" x14ac:dyDescent="0.3"/>
    <row r="811" s="37" customFormat="1" ht="17.399999999999999" x14ac:dyDescent="0.3"/>
    <row r="812" s="37" customFormat="1" ht="17.399999999999999" x14ac:dyDescent="0.3"/>
    <row r="813" s="37" customFormat="1" ht="17.399999999999999" x14ac:dyDescent="0.3"/>
    <row r="814" s="37" customFormat="1" ht="17.399999999999999" x14ac:dyDescent="0.3"/>
    <row r="815" s="37" customFormat="1" ht="17.399999999999999" x14ac:dyDescent="0.3"/>
    <row r="816" s="37" customFormat="1" ht="17.399999999999999" x14ac:dyDescent="0.3"/>
    <row r="817" s="37" customFormat="1" ht="17.399999999999999" x14ac:dyDescent="0.3"/>
    <row r="818" s="37" customFormat="1" ht="17.399999999999999" x14ac:dyDescent="0.3"/>
    <row r="819" s="37" customFormat="1" ht="17.399999999999999" x14ac:dyDescent="0.3"/>
    <row r="820" s="37" customFormat="1" ht="17.399999999999999" x14ac:dyDescent="0.3"/>
    <row r="821" s="37" customFormat="1" ht="17.399999999999999" x14ac:dyDescent="0.3"/>
    <row r="822" s="37" customFormat="1" ht="17.399999999999999" x14ac:dyDescent="0.3"/>
    <row r="823" s="37" customFormat="1" ht="17.399999999999999" x14ac:dyDescent="0.3"/>
    <row r="824" s="37" customFormat="1" ht="17.399999999999999" x14ac:dyDescent="0.3"/>
    <row r="825" s="37" customFormat="1" ht="17.399999999999999" x14ac:dyDescent="0.3"/>
    <row r="826" s="37" customFormat="1" ht="17.399999999999999" x14ac:dyDescent="0.3"/>
    <row r="827" s="37" customFormat="1" ht="17.399999999999999" x14ac:dyDescent="0.3"/>
    <row r="828" s="37" customFormat="1" ht="17.399999999999999" x14ac:dyDescent="0.3"/>
    <row r="829" s="37" customFormat="1" ht="17.399999999999999" x14ac:dyDescent="0.3"/>
    <row r="830" s="37" customFormat="1" ht="17.399999999999999" x14ac:dyDescent="0.3"/>
    <row r="831" s="37" customFormat="1" ht="17.399999999999999" x14ac:dyDescent="0.3"/>
    <row r="832" s="37" customFormat="1" ht="17.399999999999999" x14ac:dyDescent="0.3"/>
    <row r="833" s="37" customFormat="1" ht="17.399999999999999" x14ac:dyDescent="0.3"/>
    <row r="834" s="37" customFormat="1" ht="17.399999999999999" x14ac:dyDescent="0.3"/>
    <row r="835" s="37" customFormat="1" ht="17.399999999999999" x14ac:dyDescent="0.3"/>
    <row r="836" s="37" customFormat="1" ht="17.399999999999999" x14ac:dyDescent="0.3"/>
    <row r="837" s="37" customFormat="1" ht="17.399999999999999" x14ac:dyDescent="0.3"/>
    <row r="838" s="37" customFormat="1" ht="17.399999999999999" x14ac:dyDescent="0.3"/>
    <row r="839" s="37" customFormat="1" ht="17.399999999999999" x14ac:dyDescent="0.3"/>
    <row r="840" s="37" customFormat="1" ht="17.399999999999999" x14ac:dyDescent="0.3"/>
    <row r="841" s="37" customFormat="1" ht="17.399999999999999" x14ac:dyDescent="0.3"/>
    <row r="842" s="37" customFormat="1" ht="17.399999999999999" x14ac:dyDescent="0.3"/>
    <row r="843" s="37" customFormat="1" ht="17.399999999999999" x14ac:dyDescent="0.3"/>
    <row r="844" s="37" customFormat="1" ht="17.399999999999999" x14ac:dyDescent="0.3"/>
    <row r="845" s="37" customFormat="1" ht="17.399999999999999" x14ac:dyDescent="0.3"/>
    <row r="846" s="37" customFormat="1" ht="17.399999999999999" x14ac:dyDescent="0.3"/>
    <row r="847" s="37" customFormat="1" ht="17.399999999999999" x14ac:dyDescent="0.3"/>
    <row r="848" s="37" customFormat="1" ht="17.399999999999999" x14ac:dyDescent="0.3"/>
    <row r="849" s="37" customFormat="1" ht="17.399999999999999" x14ac:dyDescent="0.3"/>
    <row r="850" s="37" customFormat="1" ht="17.399999999999999" x14ac:dyDescent="0.3"/>
    <row r="851" s="37" customFormat="1" ht="17.399999999999999" x14ac:dyDescent="0.3"/>
    <row r="852" s="37" customFormat="1" ht="17.399999999999999" x14ac:dyDescent="0.3"/>
    <row r="853" s="37" customFormat="1" ht="17.399999999999999" x14ac:dyDescent="0.3"/>
    <row r="854" s="37" customFormat="1" ht="17.399999999999999" x14ac:dyDescent="0.3"/>
    <row r="855" s="37" customFormat="1" ht="17.399999999999999" x14ac:dyDescent="0.3"/>
    <row r="856" s="37" customFormat="1" ht="17.399999999999999" x14ac:dyDescent="0.3"/>
    <row r="857" s="37" customFormat="1" ht="17.399999999999999" x14ac:dyDescent="0.3"/>
    <row r="858" s="37" customFormat="1" ht="17.399999999999999" x14ac:dyDescent="0.3"/>
    <row r="859" s="37" customFormat="1" ht="17.399999999999999" x14ac:dyDescent="0.3"/>
    <row r="860" s="37" customFormat="1" ht="17.399999999999999" x14ac:dyDescent="0.3"/>
    <row r="861" s="37" customFormat="1" ht="17.399999999999999" x14ac:dyDescent="0.3"/>
    <row r="862" s="37" customFormat="1" ht="17.399999999999999" x14ac:dyDescent="0.3"/>
    <row r="863" s="37" customFormat="1" ht="17.399999999999999" x14ac:dyDescent="0.3"/>
    <row r="864" s="37" customFormat="1" ht="17.399999999999999" x14ac:dyDescent="0.3"/>
    <row r="865" s="37" customFormat="1" ht="17.399999999999999" x14ac:dyDescent="0.3"/>
    <row r="866" s="37" customFormat="1" ht="17.399999999999999" x14ac:dyDescent="0.3"/>
    <row r="867" s="37" customFormat="1" ht="17.399999999999999" x14ac:dyDescent="0.3"/>
    <row r="868" s="37" customFormat="1" ht="17.399999999999999" x14ac:dyDescent="0.3"/>
    <row r="869" s="37" customFormat="1" ht="17.399999999999999" x14ac:dyDescent="0.3"/>
    <row r="870" s="37" customFormat="1" ht="17.399999999999999" x14ac:dyDescent="0.3"/>
    <row r="871" s="37" customFormat="1" ht="17.399999999999999" x14ac:dyDescent="0.3"/>
    <row r="872" s="37" customFormat="1" ht="17.399999999999999" x14ac:dyDescent="0.3"/>
    <row r="873" s="37" customFormat="1" ht="17.399999999999999" x14ac:dyDescent="0.3"/>
    <row r="874" s="37" customFormat="1" ht="17.399999999999999" x14ac:dyDescent="0.3"/>
    <row r="875" s="37" customFormat="1" ht="17.399999999999999" x14ac:dyDescent="0.3"/>
    <row r="876" s="37" customFormat="1" ht="17.399999999999999" x14ac:dyDescent="0.3"/>
    <row r="877" s="37" customFormat="1" ht="17.399999999999999" x14ac:dyDescent="0.3"/>
    <row r="878" s="37" customFormat="1" ht="17.399999999999999" x14ac:dyDescent="0.3"/>
    <row r="879" s="37" customFormat="1" ht="17.399999999999999" x14ac:dyDescent="0.3"/>
    <row r="880" s="37" customFormat="1" ht="17.399999999999999" x14ac:dyDescent="0.3"/>
    <row r="881" s="37" customFormat="1" ht="17.399999999999999" x14ac:dyDescent="0.3"/>
    <row r="882" s="37" customFormat="1" ht="17.399999999999999" x14ac:dyDescent="0.3"/>
    <row r="883" s="37" customFormat="1" ht="17.399999999999999" x14ac:dyDescent="0.3"/>
    <row r="884" s="37" customFormat="1" ht="17.399999999999999" x14ac:dyDescent="0.3"/>
    <row r="885" s="37" customFormat="1" ht="17.399999999999999" x14ac:dyDescent="0.3"/>
    <row r="886" s="37" customFormat="1" ht="17.399999999999999" x14ac:dyDescent="0.3"/>
    <row r="887" s="37" customFormat="1" ht="17.399999999999999" x14ac:dyDescent="0.3"/>
    <row r="888" s="37" customFormat="1" ht="17.399999999999999" x14ac:dyDescent="0.3"/>
    <row r="889" s="37" customFormat="1" ht="17.399999999999999" x14ac:dyDescent="0.3"/>
    <row r="890" s="37" customFormat="1" ht="17.399999999999999" x14ac:dyDescent="0.3"/>
    <row r="891" s="37" customFormat="1" ht="17.399999999999999" x14ac:dyDescent="0.3"/>
    <row r="892" s="37" customFormat="1" ht="17.399999999999999" x14ac:dyDescent="0.3"/>
    <row r="893" s="37" customFormat="1" ht="17.399999999999999" x14ac:dyDescent="0.3"/>
    <row r="894" s="37" customFormat="1" ht="17.399999999999999" x14ac:dyDescent="0.3"/>
    <row r="895" s="37" customFormat="1" ht="17.399999999999999" x14ac:dyDescent="0.3"/>
    <row r="896" s="37" customFormat="1" ht="17.399999999999999" x14ac:dyDescent="0.3"/>
    <row r="897" s="37" customFormat="1" ht="17.399999999999999" x14ac:dyDescent="0.3"/>
    <row r="898" s="37" customFormat="1" ht="17.399999999999999" x14ac:dyDescent="0.3"/>
    <row r="899" s="37" customFormat="1" ht="17.399999999999999" x14ac:dyDescent="0.3"/>
    <row r="900" s="37" customFormat="1" ht="17.399999999999999" x14ac:dyDescent="0.3"/>
    <row r="901" s="37" customFormat="1" ht="17.399999999999999" x14ac:dyDescent="0.3"/>
    <row r="902" s="37" customFormat="1" ht="17.399999999999999" x14ac:dyDescent="0.3"/>
    <row r="903" s="37" customFormat="1" ht="17.399999999999999" x14ac:dyDescent="0.3"/>
    <row r="904" s="37" customFormat="1" ht="17.399999999999999" x14ac:dyDescent="0.3"/>
    <row r="905" s="37" customFormat="1" ht="17.399999999999999" x14ac:dyDescent="0.3"/>
    <row r="906" s="37" customFormat="1" ht="17.399999999999999" x14ac:dyDescent="0.3"/>
    <row r="907" s="37" customFormat="1" ht="17.399999999999999" x14ac:dyDescent="0.3"/>
    <row r="908" s="37" customFormat="1" ht="17.399999999999999" x14ac:dyDescent="0.3"/>
    <row r="909" s="37" customFormat="1" ht="17.399999999999999" x14ac:dyDescent="0.3"/>
    <row r="910" s="37" customFormat="1" ht="17.399999999999999" x14ac:dyDescent="0.3"/>
    <row r="911" s="37" customFormat="1" ht="17.399999999999999" x14ac:dyDescent="0.3"/>
    <row r="912" s="37" customFormat="1" ht="17.399999999999999" x14ac:dyDescent="0.3"/>
    <row r="913" s="37" customFormat="1" ht="17.399999999999999" x14ac:dyDescent="0.3"/>
    <row r="914" s="37" customFormat="1" ht="17.399999999999999" x14ac:dyDescent="0.3"/>
    <row r="915" s="37" customFormat="1" ht="17.399999999999999" x14ac:dyDescent="0.3"/>
    <row r="916" s="37" customFormat="1" ht="17.399999999999999" x14ac:dyDescent="0.3"/>
    <row r="917" s="37" customFormat="1" ht="17.399999999999999" x14ac:dyDescent="0.3"/>
    <row r="918" s="37" customFormat="1" ht="17.399999999999999" x14ac:dyDescent="0.3"/>
    <row r="919" s="37" customFormat="1" ht="17.399999999999999" x14ac:dyDescent="0.3"/>
    <row r="920" s="37" customFormat="1" ht="17.399999999999999" x14ac:dyDescent="0.3"/>
    <row r="921" s="37" customFormat="1" ht="17.399999999999999" x14ac:dyDescent="0.3"/>
    <row r="922" s="37" customFormat="1" ht="17.399999999999999" x14ac:dyDescent="0.3"/>
    <row r="923" s="37" customFormat="1" ht="17.399999999999999" x14ac:dyDescent="0.3"/>
    <row r="924" s="37" customFormat="1" ht="17.399999999999999" x14ac:dyDescent="0.3"/>
    <row r="925" s="37" customFormat="1" ht="17.399999999999999" x14ac:dyDescent="0.3"/>
    <row r="926" s="37" customFormat="1" ht="17.399999999999999" x14ac:dyDescent="0.3"/>
    <row r="927" s="37" customFormat="1" ht="17.399999999999999" x14ac:dyDescent="0.3"/>
    <row r="928" s="37" customFormat="1" ht="17.399999999999999" x14ac:dyDescent="0.3"/>
    <row r="929" s="37" customFormat="1" ht="17.399999999999999" x14ac:dyDescent="0.3"/>
    <row r="930" s="37" customFormat="1" ht="17.399999999999999" x14ac:dyDescent="0.3"/>
    <row r="931" s="37" customFormat="1" ht="17.399999999999999" x14ac:dyDescent="0.3"/>
    <row r="932" s="37" customFormat="1" ht="17.399999999999999" x14ac:dyDescent="0.3"/>
    <row r="933" s="37" customFormat="1" ht="17.399999999999999" x14ac:dyDescent="0.3"/>
    <row r="934" s="37" customFormat="1" ht="17.399999999999999" x14ac:dyDescent="0.3"/>
    <row r="935" s="37" customFormat="1" ht="17.399999999999999" x14ac:dyDescent="0.3"/>
    <row r="936" s="37" customFormat="1" ht="17.399999999999999" x14ac:dyDescent="0.3"/>
    <row r="937" s="37" customFormat="1" ht="17.399999999999999" x14ac:dyDescent="0.3"/>
    <row r="938" s="37" customFormat="1" ht="17.399999999999999" x14ac:dyDescent="0.3"/>
    <row r="939" s="37" customFormat="1" ht="17.399999999999999" x14ac:dyDescent="0.3"/>
    <row r="940" s="37" customFormat="1" ht="17.399999999999999" x14ac:dyDescent="0.3"/>
    <row r="941" s="37" customFormat="1" ht="17.399999999999999" x14ac:dyDescent="0.3"/>
    <row r="942" s="37" customFormat="1" ht="17.399999999999999" x14ac:dyDescent="0.3"/>
    <row r="943" s="37" customFormat="1" ht="17.399999999999999" x14ac:dyDescent="0.3"/>
    <row r="944" s="37" customFormat="1" ht="17.399999999999999" x14ac:dyDescent="0.3"/>
    <row r="945" s="37" customFormat="1" ht="17.399999999999999" x14ac:dyDescent="0.3"/>
    <row r="946" s="37" customFormat="1" ht="17.399999999999999" x14ac:dyDescent="0.3"/>
    <row r="947" s="37" customFormat="1" ht="17.399999999999999" x14ac:dyDescent="0.3"/>
    <row r="948" s="37" customFormat="1" ht="17.399999999999999" x14ac:dyDescent="0.3"/>
    <row r="949" s="37" customFormat="1" ht="17.399999999999999" x14ac:dyDescent="0.3"/>
    <row r="950" s="37" customFormat="1" ht="17.399999999999999" x14ac:dyDescent="0.3"/>
    <row r="951" s="37" customFormat="1" ht="17.399999999999999" x14ac:dyDescent="0.3"/>
    <row r="952" s="37" customFormat="1" ht="17.399999999999999" x14ac:dyDescent="0.3"/>
    <row r="953" s="37" customFormat="1" ht="17.399999999999999" x14ac:dyDescent="0.3"/>
    <row r="954" s="37" customFormat="1" ht="17.399999999999999" x14ac:dyDescent="0.3"/>
    <row r="955" s="37" customFormat="1" ht="17.399999999999999" x14ac:dyDescent="0.3"/>
    <row r="956" s="37" customFormat="1" ht="17.399999999999999" x14ac:dyDescent="0.3"/>
    <row r="957" s="37" customFormat="1" ht="17.399999999999999" x14ac:dyDescent="0.3"/>
    <row r="958" s="37" customFormat="1" ht="17.399999999999999" x14ac:dyDescent="0.3"/>
    <row r="959" s="37" customFormat="1" ht="17.399999999999999" x14ac:dyDescent="0.3"/>
    <row r="960" s="37" customFormat="1" ht="17.399999999999999" x14ac:dyDescent="0.3"/>
    <row r="961" s="37" customFormat="1" ht="17.399999999999999" x14ac:dyDescent="0.3"/>
    <row r="962" s="37" customFormat="1" ht="17.399999999999999" x14ac:dyDescent="0.3"/>
    <row r="963" s="37" customFormat="1" ht="17.399999999999999" x14ac:dyDescent="0.3"/>
    <row r="964" s="37" customFormat="1" ht="17.399999999999999" x14ac:dyDescent="0.3"/>
    <row r="965" s="37" customFormat="1" ht="17.399999999999999" x14ac:dyDescent="0.3"/>
    <row r="966" s="37" customFormat="1" ht="17.399999999999999" x14ac:dyDescent="0.3"/>
    <row r="967" s="37" customFormat="1" ht="17.399999999999999" x14ac:dyDescent="0.3"/>
    <row r="968" s="37" customFormat="1" ht="17.399999999999999" x14ac:dyDescent="0.3"/>
    <row r="969" s="37" customFormat="1" ht="17.399999999999999" x14ac:dyDescent="0.3"/>
    <row r="970" s="37" customFormat="1" ht="17.399999999999999" x14ac:dyDescent="0.3"/>
    <row r="971" s="37" customFormat="1" ht="17.399999999999999" x14ac:dyDescent="0.3"/>
    <row r="972" s="37" customFormat="1" ht="17.399999999999999" x14ac:dyDescent="0.3"/>
    <row r="973" s="37" customFormat="1" ht="17.399999999999999" x14ac:dyDescent="0.3"/>
    <row r="974" s="37" customFormat="1" ht="17.399999999999999" x14ac:dyDescent="0.3"/>
    <row r="975" s="37" customFormat="1" ht="17.399999999999999" x14ac:dyDescent="0.3"/>
    <row r="976" s="37" customFormat="1" ht="17.399999999999999" x14ac:dyDescent="0.3"/>
    <row r="977" s="37" customFormat="1" ht="17.399999999999999" x14ac:dyDescent="0.3"/>
    <row r="978" s="37" customFormat="1" ht="17.399999999999999" x14ac:dyDescent="0.3"/>
    <row r="979" s="37" customFormat="1" ht="17.399999999999999" x14ac:dyDescent="0.3"/>
    <row r="980" s="37" customFormat="1" ht="17.399999999999999" x14ac:dyDescent="0.3"/>
    <row r="981" s="37" customFormat="1" ht="17.399999999999999" x14ac:dyDescent="0.3"/>
    <row r="982" s="37" customFormat="1" ht="17.399999999999999" x14ac:dyDescent="0.3"/>
    <row r="983" s="37" customFormat="1" ht="17.399999999999999" x14ac:dyDescent="0.3"/>
    <row r="984" s="37" customFormat="1" ht="17.399999999999999" x14ac:dyDescent="0.3"/>
    <row r="985" s="37" customFormat="1" ht="17.399999999999999" x14ac:dyDescent="0.3"/>
    <row r="986" s="37" customFormat="1" ht="17.399999999999999" x14ac:dyDescent="0.3"/>
    <row r="987" s="37" customFormat="1" ht="17.399999999999999" x14ac:dyDescent="0.3"/>
    <row r="988" s="37" customFormat="1" ht="17.399999999999999" x14ac:dyDescent="0.3"/>
    <row r="989" s="37" customFormat="1" ht="17.399999999999999" x14ac:dyDescent="0.3"/>
    <row r="990" s="37" customFormat="1" ht="17.399999999999999" x14ac:dyDescent="0.3"/>
    <row r="991" s="37" customFormat="1" ht="17.399999999999999" x14ac:dyDescent="0.3"/>
    <row r="992" s="37" customFormat="1" ht="17.399999999999999" x14ac:dyDescent="0.3"/>
    <row r="993" s="37" customFormat="1" ht="17.399999999999999" x14ac:dyDescent="0.3"/>
    <row r="994" s="37" customFormat="1" ht="17.399999999999999" x14ac:dyDescent="0.3"/>
    <row r="995" s="37" customFormat="1" ht="17.399999999999999" x14ac:dyDescent="0.3"/>
    <row r="996" s="37" customFormat="1" ht="17.399999999999999" x14ac:dyDescent="0.3"/>
    <row r="997" s="37" customFormat="1" ht="17.399999999999999" x14ac:dyDescent="0.3"/>
    <row r="998" s="37" customFormat="1" ht="17.399999999999999" x14ac:dyDescent="0.3"/>
    <row r="999" s="37" customFormat="1" ht="17.399999999999999" x14ac:dyDescent="0.3"/>
    <row r="1000" s="37" customFormat="1" ht="17.399999999999999" x14ac:dyDescent="0.3"/>
    <row r="1001" s="37" customFormat="1" ht="17.399999999999999" x14ac:dyDescent="0.3"/>
    <row r="1002" s="37" customFormat="1" ht="17.399999999999999" x14ac:dyDescent="0.3"/>
    <row r="1003" s="37" customFormat="1" ht="17.399999999999999" x14ac:dyDescent="0.3"/>
    <row r="1004" s="37" customFormat="1" ht="17.399999999999999" x14ac:dyDescent="0.3"/>
    <row r="1005" s="37" customFormat="1" ht="17.399999999999999" x14ac:dyDescent="0.3"/>
    <row r="1006" s="37" customFormat="1" ht="17.399999999999999" x14ac:dyDescent="0.3"/>
    <row r="1007" s="37" customFormat="1" ht="17.399999999999999" x14ac:dyDescent="0.3"/>
    <row r="1008" s="37" customFormat="1" ht="17.399999999999999" x14ac:dyDescent="0.3"/>
    <row r="1009" s="37" customFormat="1" ht="17.399999999999999" x14ac:dyDescent="0.3"/>
    <row r="1010" s="37" customFormat="1" ht="17.399999999999999" x14ac:dyDescent="0.3"/>
    <row r="1011" s="37" customFormat="1" ht="17.399999999999999" x14ac:dyDescent="0.3"/>
    <row r="1012" s="37" customFormat="1" ht="17.399999999999999" x14ac:dyDescent="0.3"/>
    <row r="1013" s="37" customFormat="1" ht="17.399999999999999" x14ac:dyDescent="0.3"/>
    <row r="1014" s="37" customFormat="1" ht="17.399999999999999" x14ac:dyDescent="0.3"/>
    <row r="1015" s="37" customFormat="1" ht="17.399999999999999" x14ac:dyDescent="0.3"/>
    <row r="1016" s="37" customFormat="1" ht="17.399999999999999" x14ac:dyDescent="0.3"/>
    <row r="1017" s="37" customFormat="1" ht="17.399999999999999" x14ac:dyDescent="0.3"/>
    <row r="1018" s="37" customFormat="1" ht="17.399999999999999" x14ac:dyDescent="0.3"/>
    <row r="1019" s="37" customFormat="1" ht="17.399999999999999" x14ac:dyDescent="0.3"/>
    <row r="1020" s="37" customFormat="1" ht="17.399999999999999" x14ac:dyDescent="0.3"/>
    <row r="1021" s="37" customFormat="1" ht="17.399999999999999" x14ac:dyDescent="0.3"/>
    <row r="1022" s="37" customFormat="1" ht="17.399999999999999" x14ac:dyDescent="0.3"/>
    <row r="1023" s="37" customFormat="1" ht="17.399999999999999" x14ac:dyDescent="0.3"/>
    <row r="1024" s="37" customFormat="1" ht="17.399999999999999" x14ac:dyDescent="0.3"/>
    <row r="1025" s="37" customFormat="1" ht="17.399999999999999" x14ac:dyDescent="0.3"/>
    <row r="1026" s="37" customFormat="1" ht="17.399999999999999" x14ac:dyDescent="0.3"/>
    <row r="1027" s="37" customFormat="1" ht="17.399999999999999" x14ac:dyDescent="0.3"/>
    <row r="1028" s="37" customFormat="1" ht="17.399999999999999" x14ac:dyDescent="0.3"/>
    <row r="1029" s="37" customFormat="1" ht="17.399999999999999" x14ac:dyDescent="0.3"/>
    <row r="1030" s="37" customFormat="1" ht="17.399999999999999" x14ac:dyDescent="0.3"/>
    <row r="1031" s="37" customFormat="1" ht="17.399999999999999" x14ac:dyDescent="0.3"/>
    <row r="1032" s="37" customFormat="1" ht="17.399999999999999" x14ac:dyDescent="0.3"/>
    <row r="1033" s="37" customFormat="1" ht="17.399999999999999" x14ac:dyDescent="0.3"/>
    <row r="1034" s="37" customFormat="1" ht="17.399999999999999" x14ac:dyDescent="0.3"/>
    <row r="1035" s="37" customFormat="1" ht="17.399999999999999" x14ac:dyDescent="0.3"/>
    <row r="1036" s="37" customFormat="1" ht="17.399999999999999" x14ac:dyDescent="0.3"/>
    <row r="1037" s="37" customFormat="1" ht="17.399999999999999" x14ac:dyDescent="0.3"/>
    <row r="1038" s="37" customFormat="1" ht="17.399999999999999" x14ac:dyDescent="0.3"/>
    <row r="1039" s="37" customFormat="1" ht="17.399999999999999" x14ac:dyDescent="0.3"/>
    <row r="1040" s="37" customFormat="1" ht="17.399999999999999" x14ac:dyDescent="0.3"/>
    <row r="1041" s="37" customFormat="1" ht="17.399999999999999" x14ac:dyDescent="0.3"/>
    <row r="1042" s="37" customFormat="1" ht="17.399999999999999" x14ac:dyDescent="0.3"/>
    <row r="1043" s="37" customFormat="1" ht="17.399999999999999" x14ac:dyDescent="0.3"/>
    <row r="1044" s="37" customFormat="1" ht="17.399999999999999" x14ac:dyDescent="0.3"/>
    <row r="1045" s="37" customFormat="1" ht="17.399999999999999" x14ac:dyDescent="0.3"/>
    <row r="1046" s="37" customFormat="1" ht="17.399999999999999" x14ac:dyDescent="0.3"/>
    <row r="1047" s="37" customFormat="1" ht="17.399999999999999" x14ac:dyDescent="0.3"/>
    <row r="1048" s="37" customFormat="1" ht="17.399999999999999" x14ac:dyDescent="0.3"/>
    <row r="1049" s="37" customFormat="1" ht="17.399999999999999" x14ac:dyDescent="0.3"/>
    <row r="1050" s="37" customFormat="1" ht="17.399999999999999" x14ac:dyDescent="0.3"/>
    <row r="1051" s="37" customFormat="1" ht="17.399999999999999" x14ac:dyDescent="0.3"/>
    <row r="1052" s="37" customFormat="1" ht="17.399999999999999" x14ac:dyDescent="0.3"/>
    <row r="1053" s="37" customFormat="1" ht="17.399999999999999" x14ac:dyDescent="0.3"/>
    <row r="1054" s="37" customFormat="1" ht="17.399999999999999" x14ac:dyDescent="0.3"/>
    <row r="1055" s="37" customFormat="1" ht="17.399999999999999" x14ac:dyDescent="0.3"/>
    <row r="1056" s="37" customFormat="1" ht="17.399999999999999" x14ac:dyDescent="0.3"/>
    <row r="1057" s="37" customFormat="1" ht="17.399999999999999" x14ac:dyDescent="0.3"/>
    <row r="1058" s="37" customFormat="1" ht="17.399999999999999" x14ac:dyDescent="0.3"/>
    <row r="1059" s="37" customFormat="1" ht="17.399999999999999" x14ac:dyDescent="0.3"/>
    <row r="1060" s="37" customFormat="1" ht="17.399999999999999" x14ac:dyDescent="0.3"/>
    <row r="1061" s="37" customFormat="1" ht="17.399999999999999" x14ac:dyDescent="0.3"/>
    <row r="1062" s="37" customFormat="1" ht="17.399999999999999" x14ac:dyDescent="0.3"/>
    <row r="1063" s="37" customFormat="1" ht="17.399999999999999" x14ac:dyDescent="0.3"/>
    <row r="1064" s="37" customFormat="1" ht="17.399999999999999" x14ac:dyDescent="0.3"/>
    <row r="1065" s="37" customFormat="1" ht="17.399999999999999" x14ac:dyDescent="0.3"/>
    <row r="1066" s="37" customFormat="1" ht="17.399999999999999" x14ac:dyDescent="0.3"/>
    <row r="1067" s="37" customFormat="1" ht="17.399999999999999" x14ac:dyDescent="0.3"/>
    <row r="1068" s="37" customFormat="1" ht="17.399999999999999" x14ac:dyDescent="0.3"/>
    <row r="1069" s="37" customFormat="1" ht="17.399999999999999" x14ac:dyDescent="0.3"/>
    <row r="1070" s="37" customFormat="1" ht="17.399999999999999" x14ac:dyDescent="0.3"/>
    <row r="1071" s="37" customFormat="1" ht="17.399999999999999" x14ac:dyDescent="0.3"/>
    <row r="1072" s="37" customFormat="1" ht="17.399999999999999" x14ac:dyDescent="0.3"/>
    <row r="1073" s="37" customFormat="1" ht="17.399999999999999" x14ac:dyDescent="0.3"/>
    <row r="1074" s="37" customFormat="1" ht="17.399999999999999" x14ac:dyDescent="0.3"/>
    <row r="1075" s="37" customFormat="1" ht="17.399999999999999" x14ac:dyDescent="0.3"/>
    <row r="1076" s="37" customFormat="1" ht="17.399999999999999" x14ac:dyDescent="0.3"/>
    <row r="1077" s="37" customFormat="1" ht="17.399999999999999" x14ac:dyDescent="0.3"/>
    <row r="1078" s="37" customFormat="1" ht="17.399999999999999" x14ac:dyDescent="0.3"/>
    <row r="1079" s="37" customFormat="1" ht="17.399999999999999" x14ac:dyDescent="0.3"/>
    <row r="1080" s="37" customFormat="1" ht="17.399999999999999" x14ac:dyDescent="0.3"/>
    <row r="1081" s="37" customFormat="1" ht="17.399999999999999" x14ac:dyDescent="0.3"/>
    <row r="1082" s="37" customFormat="1" ht="17.399999999999999" x14ac:dyDescent="0.3"/>
    <row r="1083" s="37" customFormat="1" ht="17.399999999999999" x14ac:dyDescent="0.3"/>
    <row r="1084" s="37" customFormat="1" ht="17.399999999999999" x14ac:dyDescent="0.3"/>
    <row r="1085" s="37" customFormat="1" ht="17.399999999999999" x14ac:dyDescent="0.3"/>
    <row r="1086" s="37" customFormat="1" ht="17.399999999999999" x14ac:dyDescent="0.3"/>
    <row r="1087" s="37" customFormat="1" ht="17.399999999999999" x14ac:dyDescent="0.3"/>
    <row r="1088" s="37" customFormat="1" ht="17.399999999999999" x14ac:dyDescent="0.3"/>
    <row r="1089" s="37" customFormat="1" ht="17.399999999999999" x14ac:dyDescent="0.3"/>
    <row r="1090" s="37" customFormat="1" ht="17.399999999999999" x14ac:dyDescent="0.3"/>
    <row r="1091" s="37" customFormat="1" ht="17.399999999999999" x14ac:dyDescent="0.3"/>
    <row r="1092" s="37" customFormat="1" ht="17.399999999999999" x14ac:dyDescent="0.3"/>
    <row r="1093" s="37" customFormat="1" ht="17.399999999999999" x14ac:dyDescent="0.3"/>
    <row r="1094" s="37" customFormat="1" ht="17.399999999999999" x14ac:dyDescent="0.3"/>
    <row r="1095" s="37" customFormat="1" ht="17.399999999999999" x14ac:dyDescent="0.3"/>
    <row r="1096" s="37" customFormat="1" ht="17.399999999999999" x14ac:dyDescent="0.3"/>
    <row r="1097" s="37" customFormat="1" ht="17.399999999999999" x14ac:dyDescent="0.3"/>
    <row r="1098" s="37" customFormat="1" ht="17.399999999999999" x14ac:dyDescent="0.3"/>
    <row r="1099" s="37" customFormat="1" ht="17.399999999999999" x14ac:dyDescent="0.3"/>
    <row r="1100" s="37" customFormat="1" ht="17.399999999999999" x14ac:dyDescent="0.3"/>
    <row r="1101" s="37" customFormat="1" ht="17.399999999999999" x14ac:dyDescent="0.3"/>
    <row r="1102" s="37" customFormat="1" ht="17.399999999999999" x14ac:dyDescent="0.3"/>
    <row r="1103" s="37" customFormat="1" ht="17.399999999999999" x14ac:dyDescent="0.3"/>
    <row r="1104" s="37" customFormat="1" ht="17.399999999999999" x14ac:dyDescent="0.3"/>
    <row r="1105" s="37" customFormat="1" ht="17.399999999999999" x14ac:dyDescent="0.3"/>
    <row r="1106" s="37" customFormat="1" ht="17.399999999999999" x14ac:dyDescent="0.3"/>
    <row r="1107" s="37" customFormat="1" ht="17.399999999999999" x14ac:dyDescent="0.3"/>
    <row r="1108" s="37" customFormat="1" ht="17.399999999999999" x14ac:dyDescent="0.3"/>
    <row r="1109" s="37" customFormat="1" ht="17.399999999999999" x14ac:dyDescent="0.3"/>
    <row r="1110" s="37" customFormat="1" ht="17.399999999999999" x14ac:dyDescent="0.3"/>
    <row r="1111" s="37" customFormat="1" ht="17.399999999999999" x14ac:dyDescent="0.3"/>
    <row r="1112" s="37" customFormat="1" ht="17.399999999999999" x14ac:dyDescent="0.3"/>
    <row r="1113" s="37" customFormat="1" ht="17.399999999999999" x14ac:dyDescent="0.3"/>
    <row r="1114" s="37" customFormat="1" ht="17.399999999999999" x14ac:dyDescent="0.3"/>
    <row r="1115" s="37" customFormat="1" ht="17.399999999999999" x14ac:dyDescent="0.3"/>
    <row r="1116" s="37" customFormat="1" ht="17.399999999999999" x14ac:dyDescent="0.3"/>
    <row r="1117" s="37" customFormat="1" ht="17.399999999999999" x14ac:dyDescent="0.3"/>
    <row r="1118" s="37" customFormat="1" ht="17.399999999999999" x14ac:dyDescent="0.3"/>
    <row r="1119" s="37" customFormat="1" ht="17.399999999999999" x14ac:dyDescent="0.3"/>
    <row r="1120" s="37" customFormat="1" ht="17.399999999999999" x14ac:dyDescent="0.3"/>
    <row r="1121" s="37" customFormat="1" ht="17.399999999999999" x14ac:dyDescent="0.3"/>
    <row r="1122" s="37" customFormat="1" ht="17.399999999999999" x14ac:dyDescent="0.3"/>
    <row r="1123" s="37" customFormat="1" ht="17.399999999999999" x14ac:dyDescent="0.3"/>
    <row r="1124" s="37" customFormat="1" ht="17.399999999999999" x14ac:dyDescent="0.3"/>
    <row r="1125" s="37" customFormat="1" ht="17.399999999999999" x14ac:dyDescent="0.3"/>
    <row r="1126" s="37" customFormat="1" ht="17.399999999999999" x14ac:dyDescent="0.3"/>
    <row r="1127" s="37" customFormat="1" ht="17.399999999999999" x14ac:dyDescent="0.3"/>
    <row r="1128" s="37" customFormat="1" ht="17.399999999999999" x14ac:dyDescent="0.3"/>
    <row r="1129" s="37" customFormat="1" ht="17.399999999999999" x14ac:dyDescent="0.3"/>
    <row r="1130" s="37" customFormat="1" ht="17.399999999999999" x14ac:dyDescent="0.3"/>
    <row r="1131" s="37" customFormat="1" ht="17.399999999999999" x14ac:dyDescent="0.3"/>
    <row r="1132" s="37" customFormat="1" ht="17.399999999999999" x14ac:dyDescent="0.3"/>
    <row r="1133" s="37" customFormat="1" ht="17.399999999999999" x14ac:dyDescent="0.3"/>
    <row r="1134" s="37" customFormat="1" ht="17.399999999999999" x14ac:dyDescent="0.3"/>
    <row r="1135" s="37" customFormat="1" ht="17.399999999999999" x14ac:dyDescent="0.3"/>
    <row r="1136" s="37" customFormat="1" ht="17.399999999999999" x14ac:dyDescent="0.3"/>
    <row r="1137" s="37" customFormat="1" ht="17.399999999999999" x14ac:dyDescent="0.3"/>
    <row r="1138" s="37" customFormat="1" ht="17.399999999999999" x14ac:dyDescent="0.3"/>
    <row r="1139" s="37" customFormat="1" ht="17.399999999999999" x14ac:dyDescent="0.3"/>
    <row r="1140" s="37" customFormat="1" ht="17.399999999999999" x14ac:dyDescent="0.3"/>
    <row r="1141" s="37" customFormat="1" ht="17.399999999999999" x14ac:dyDescent="0.3"/>
    <row r="1142" s="37" customFormat="1" ht="17.399999999999999" x14ac:dyDescent="0.3"/>
    <row r="1143" s="37" customFormat="1" ht="17.399999999999999" x14ac:dyDescent="0.3"/>
    <row r="1144" s="37" customFormat="1" ht="17.399999999999999" x14ac:dyDescent="0.3"/>
    <row r="1145" s="37" customFormat="1" ht="17.399999999999999" x14ac:dyDescent="0.3"/>
    <row r="1146" s="37" customFormat="1" ht="17.399999999999999" x14ac:dyDescent="0.3"/>
    <row r="1147" s="37" customFormat="1" ht="17.399999999999999" x14ac:dyDescent="0.3"/>
    <row r="1148" s="37" customFormat="1" ht="17.399999999999999" x14ac:dyDescent="0.3"/>
    <row r="1149" s="37" customFormat="1" ht="17.399999999999999" x14ac:dyDescent="0.3"/>
    <row r="1150" s="37" customFormat="1" ht="17.399999999999999" x14ac:dyDescent="0.3"/>
    <row r="1151" s="37" customFormat="1" ht="17.399999999999999" x14ac:dyDescent="0.3"/>
    <row r="1152" s="37" customFormat="1" ht="17.399999999999999" x14ac:dyDescent="0.3"/>
    <row r="1153" s="37" customFormat="1" ht="17.399999999999999" x14ac:dyDescent="0.3"/>
    <row r="1154" s="37" customFormat="1" ht="17.399999999999999" x14ac:dyDescent="0.3"/>
    <row r="1155" s="37" customFormat="1" ht="17.399999999999999" x14ac:dyDescent="0.3"/>
    <row r="1156" s="37" customFormat="1" ht="17.399999999999999" x14ac:dyDescent="0.3"/>
    <row r="1157" s="37" customFormat="1" ht="17.399999999999999" x14ac:dyDescent="0.3"/>
    <row r="1158" s="37" customFormat="1" ht="17.399999999999999" x14ac:dyDescent="0.3"/>
    <row r="1159" s="37" customFormat="1" ht="17.399999999999999" x14ac:dyDescent="0.3"/>
    <row r="1160" s="37" customFormat="1" ht="17.399999999999999" x14ac:dyDescent="0.3"/>
    <row r="1161" s="37" customFormat="1" ht="17.399999999999999" x14ac:dyDescent="0.3"/>
    <row r="1162" s="37" customFormat="1" ht="17.399999999999999" x14ac:dyDescent="0.3"/>
    <row r="1163" s="37" customFormat="1" ht="17.399999999999999" x14ac:dyDescent="0.3"/>
    <row r="1164" s="37" customFormat="1" ht="17.399999999999999" x14ac:dyDescent="0.3"/>
    <row r="1165" s="37" customFormat="1" ht="17.399999999999999" x14ac:dyDescent="0.3"/>
    <row r="1166" s="37" customFormat="1" ht="17.399999999999999" x14ac:dyDescent="0.3"/>
    <row r="1167" s="37" customFormat="1" ht="17.399999999999999" x14ac:dyDescent="0.3"/>
    <row r="1168" s="37" customFormat="1" ht="17.399999999999999" x14ac:dyDescent="0.3"/>
    <row r="1169" s="37" customFormat="1" ht="17.399999999999999" x14ac:dyDescent="0.3"/>
    <row r="1170" s="37" customFormat="1" ht="17.399999999999999" x14ac:dyDescent="0.3"/>
    <row r="1171" s="37" customFormat="1" ht="17.399999999999999" x14ac:dyDescent="0.3"/>
    <row r="1172" s="37" customFormat="1" ht="17.399999999999999" x14ac:dyDescent="0.3"/>
    <row r="1173" s="37" customFormat="1" ht="17.399999999999999" x14ac:dyDescent="0.3"/>
    <row r="1174" s="37" customFormat="1" ht="17.399999999999999" x14ac:dyDescent="0.3"/>
    <row r="1175" s="37" customFormat="1" ht="17.399999999999999" x14ac:dyDescent="0.3"/>
    <row r="1176" s="37" customFormat="1" ht="17.399999999999999" x14ac:dyDescent="0.3"/>
    <row r="1177" s="37" customFormat="1" ht="17.399999999999999" x14ac:dyDescent="0.3"/>
    <row r="1178" s="37" customFormat="1" ht="17.399999999999999" x14ac:dyDescent="0.3"/>
    <row r="1179" s="37" customFormat="1" ht="17.399999999999999" x14ac:dyDescent="0.3"/>
    <row r="1180" s="37" customFormat="1" ht="17.399999999999999" x14ac:dyDescent="0.3"/>
    <row r="1181" s="37" customFormat="1" ht="17.399999999999999" x14ac:dyDescent="0.3"/>
    <row r="1182" s="37" customFormat="1" ht="17.399999999999999" x14ac:dyDescent="0.3"/>
    <row r="1183" s="37" customFormat="1" ht="17.399999999999999" x14ac:dyDescent="0.3"/>
    <row r="1184" s="37" customFormat="1" ht="17.399999999999999" x14ac:dyDescent="0.3"/>
    <row r="1185" s="37" customFormat="1" ht="17.399999999999999" x14ac:dyDescent="0.3"/>
    <row r="1186" s="37" customFormat="1" ht="17.399999999999999" x14ac:dyDescent="0.3"/>
    <row r="1187" s="37" customFormat="1" ht="17.399999999999999" x14ac:dyDescent="0.3"/>
    <row r="1188" s="37" customFormat="1" ht="17.399999999999999" x14ac:dyDescent="0.3"/>
  </sheetData>
  <mergeCells count="8">
    <mergeCell ref="A40:E40"/>
    <mergeCell ref="A3:E3"/>
    <mergeCell ref="A4:E4"/>
    <mergeCell ref="A1:E1"/>
    <mergeCell ref="A6:B6"/>
    <mergeCell ref="A7:B7"/>
    <mergeCell ref="C7:E7"/>
    <mergeCell ref="C6:E6"/>
  </mergeCells>
  <phoneticPr fontId="0" type="noConversion"/>
  <pageMargins left="0.75" right="0.75" top="0.5" bottom="0.5" header="0.5" footer="0.5"/>
  <pageSetup orientation="portrait" horizontalDpi="1200" verticalDpi="12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08"/>
  <sheetViews>
    <sheetView topLeftCell="A67" workbookViewId="0"/>
  </sheetViews>
  <sheetFormatPr defaultColWidth="10.88671875" defaultRowHeight="13.2" x14ac:dyDescent="0.25"/>
  <cols>
    <col min="1" max="1" width="15.88671875" style="36" customWidth="1"/>
    <col min="2" max="2" width="56" customWidth="1"/>
    <col min="3" max="3" width="10.88671875" customWidth="1"/>
  </cols>
  <sheetData>
    <row r="1" spans="1:3" ht="58.65" customHeight="1" x14ac:dyDescent="0.3">
      <c r="A1" s="49" t="s">
        <v>1003</v>
      </c>
      <c r="B1" s="48" t="s">
        <v>105</v>
      </c>
      <c r="C1" s="48" t="s">
        <v>43</v>
      </c>
    </row>
    <row r="2" spans="1:3" ht="17.399999999999999" x14ac:dyDescent="0.3">
      <c r="A2" s="47">
        <v>75</v>
      </c>
      <c r="B2" s="37" t="s">
        <v>740</v>
      </c>
      <c r="C2" s="37">
        <v>99</v>
      </c>
    </row>
    <row r="3" spans="1:3" ht="17.399999999999999" x14ac:dyDescent="0.3">
      <c r="A3" s="47">
        <v>375</v>
      </c>
      <c r="B3" s="37" t="s">
        <v>44</v>
      </c>
      <c r="C3" s="37">
        <v>1</v>
      </c>
    </row>
    <row r="4" spans="1:3" ht="17.399999999999999" x14ac:dyDescent="0.3">
      <c r="A4" s="47">
        <v>410</v>
      </c>
      <c r="B4" s="37" t="s">
        <v>657</v>
      </c>
      <c r="C4" s="37">
        <v>95</v>
      </c>
    </row>
    <row r="5" spans="1:3" ht="17.399999999999999" x14ac:dyDescent="0.3">
      <c r="A5" s="47">
        <v>625</v>
      </c>
      <c r="B5" s="37" t="s">
        <v>393</v>
      </c>
      <c r="C5" s="37">
        <v>63</v>
      </c>
    </row>
    <row r="6" spans="1:3" ht="17.399999999999999" x14ac:dyDescent="0.3">
      <c r="A6" s="47">
        <v>800</v>
      </c>
      <c r="B6" s="37" t="s">
        <v>905</v>
      </c>
      <c r="C6" s="37">
        <v>113</v>
      </c>
    </row>
    <row r="7" spans="1:3" ht="17.399999999999999" x14ac:dyDescent="0.3">
      <c r="A7" s="47">
        <v>950</v>
      </c>
      <c r="B7" s="37" t="s">
        <v>942</v>
      </c>
      <c r="C7" s="37">
        <v>117</v>
      </c>
    </row>
    <row r="8" spans="1:3" ht="17.399999999999999" x14ac:dyDescent="0.3">
      <c r="A8" s="47">
        <v>1000</v>
      </c>
      <c r="B8" s="37" t="s">
        <v>200</v>
      </c>
      <c r="C8" s="37">
        <v>13</v>
      </c>
    </row>
    <row r="9" spans="1:3" ht="17.399999999999999" x14ac:dyDescent="0.3">
      <c r="A9" s="47">
        <v>1050</v>
      </c>
      <c r="B9" s="37" t="s">
        <v>419</v>
      </c>
      <c r="C9" s="37">
        <v>69</v>
      </c>
    </row>
    <row r="10" spans="1:3" ht="17.399999999999999" x14ac:dyDescent="0.3">
      <c r="A10" s="47">
        <v>1100</v>
      </c>
      <c r="B10" s="37" t="s">
        <v>848</v>
      </c>
      <c r="C10" s="37">
        <v>105</v>
      </c>
    </row>
    <row r="11" spans="1:3" ht="17.399999999999999" x14ac:dyDescent="0.3">
      <c r="A11" s="47">
        <v>1125</v>
      </c>
      <c r="B11" s="37" t="s">
        <v>441</v>
      </c>
      <c r="C11" s="37">
        <v>71</v>
      </c>
    </row>
    <row r="12" spans="1:3" ht="17.399999999999999" x14ac:dyDescent="0.3">
      <c r="A12" s="47">
        <v>1353</v>
      </c>
      <c r="B12" s="37" t="s">
        <v>492</v>
      </c>
      <c r="C12" s="37">
        <v>75</v>
      </c>
    </row>
    <row r="13" spans="1:3" ht="17.399999999999999" x14ac:dyDescent="0.3">
      <c r="A13" s="47">
        <v>1475</v>
      </c>
      <c r="B13" s="37" t="s">
        <v>505</v>
      </c>
      <c r="C13" s="37">
        <v>81</v>
      </c>
    </row>
    <row r="14" spans="1:3" ht="17.399999999999999" x14ac:dyDescent="0.3">
      <c r="A14" s="47">
        <v>1625</v>
      </c>
      <c r="B14" s="37" t="s">
        <v>282</v>
      </c>
      <c r="C14" s="37">
        <v>37</v>
      </c>
    </row>
    <row r="15" spans="1:3" ht="17.399999999999999" x14ac:dyDescent="0.3">
      <c r="A15" s="47">
        <v>1675</v>
      </c>
      <c r="B15" s="37" t="s">
        <v>344</v>
      </c>
      <c r="C15" s="37">
        <v>57</v>
      </c>
    </row>
    <row r="16" spans="1:3" ht="17.399999999999999" x14ac:dyDescent="0.3">
      <c r="A16" s="47">
        <v>1700</v>
      </c>
      <c r="B16" s="37" t="s">
        <v>656</v>
      </c>
      <c r="C16" s="37">
        <v>95</v>
      </c>
    </row>
    <row r="17" spans="1:3" ht="17.399999999999999" x14ac:dyDescent="0.3">
      <c r="A17" s="47">
        <v>1750</v>
      </c>
      <c r="B17" s="37" t="s">
        <v>257</v>
      </c>
      <c r="C17" s="37">
        <v>27</v>
      </c>
    </row>
    <row r="18" spans="1:3" ht="17.399999999999999" x14ac:dyDescent="0.3">
      <c r="A18" s="47">
        <v>1775</v>
      </c>
      <c r="B18" s="37" t="s">
        <v>110</v>
      </c>
      <c r="C18" s="37">
        <v>1</v>
      </c>
    </row>
    <row r="19" spans="1:3" ht="17.399999999999999" x14ac:dyDescent="0.3">
      <c r="A19" s="47">
        <v>1875</v>
      </c>
      <c r="B19" s="37" t="s">
        <v>775</v>
      </c>
      <c r="C19" s="37">
        <v>101</v>
      </c>
    </row>
    <row r="20" spans="1:3" ht="17.399999999999999" x14ac:dyDescent="0.3">
      <c r="A20" s="47">
        <v>2187</v>
      </c>
      <c r="B20" s="37" t="s">
        <v>226</v>
      </c>
      <c r="C20" s="37">
        <v>19</v>
      </c>
    </row>
    <row r="21" spans="1:3" ht="17.399999999999999" x14ac:dyDescent="0.3">
      <c r="A21" s="47">
        <v>2250</v>
      </c>
      <c r="B21" s="37" t="s">
        <v>427</v>
      </c>
      <c r="C21" s="37">
        <v>69</v>
      </c>
    </row>
    <row r="22" spans="1:3" ht="17.399999999999999" x14ac:dyDescent="0.3">
      <c r="A22" s="47">
        <v>2275</v>
      </c>
      <c r="B22" s="37" t="s">
        <v>430</v>
      </c>
      <c r="C22" s="37">
        <v>69</v>
      </c>
    </row>
    <row r="23" spans="1:3" ht="17.399999999999999" x14ac:dyDescent="0.3">
      <c r="A23" s="47">
        <v>2400</v>
      </c>
      <c r="B23" s="37" t="s">
        <v>263</v>
      </c>
      <c r="C23" s="37">
        <v>31</v>
      </c>
    </row>
    <row r="24" spans="1:3" ht="17.399999999999999" x14ac:dyDescent="0.3">
      <c r="A24" s="47">
        <v>2500</v>
      </c>
      <c r="B24" s="37" t="s">
        <v>730</v>
      </c>
      <c r="C24" s="37">
        <v>99</v>
      </c>
    </row>
    <row r="25" spans="1:3" ht="17.399999999999999" x14ac:dyDescent="0.3">
      <c r="A25" s="47">
        <v>2550</v>
      </c>
      <c r="B25" s="37" t="s">
        <v>847</v>
      </c>
      <c r="C25" s="37">
        <v>105</v>
      </c>
    </row>
    <row r="26" spans="1:3" ht="17.399999999999999" x14ac:dyDescent="0.3">
      <c r="A26" s="47">
        <v>2575</v>
      </c>
      <c r="B26" s="37" t="s">
        <v>405</v>
      </c>
      <c r="C26" s="37">
        <v>65</v>
      </c>
    </row>
    <row r="27" spans="1:3" ht="17.399999999999999" x14ac:dyDescent="0.3">
      <c r="A27" s="47">
        <v>2660</v>
      </c>
      <c r="B27" s="37" t="s">
        <v>884</v>
      </c>
      <c r="C27" s="37">
        <v>113</v>
      </c>
    </row>
    <row r="28" spans="1:3" ht="17.399999999999999" x14ac:dyDescent="0.3">
      <c r="A28" s="47">
        <v>2681</v>
      </c>
      <c r="B28" s="37" t="s">
        <v>535</v>
      </c>
      <c r="C28" s="37">
        <v>86</v>
      </c>
    </row>
    <row r="29" spans="1:3" ht="17.399999999999999" x14ac:dyDescent="0.3">
      <c r="A29" s="47">
        <v>2750</v>
      </c>
      <c r="B29" s="37" t="s">
        <v>338</v>
      </c>
      <c r="C29" s="37">
        <v>55</v>
      </c>
    </row>
    <row r="30" spans="1:3" ht="17.399999999999999" x14ac:dyDescent="0.3">
      <c r="A30" s="47">
        <v>2850</v>
      </c>
      <c r="B30" s="37" t="s">
        <v>674</v>
      </c>
      <c r="C30" s="37">
        <v>95</v>
      </c>
    </row>
    <row r="31" spans="1:3" ht="17.399999999999999" x14ac:dyDescent="0.3">
      <c r="A31" s="47">
        <v>2900</v>
      </c>
      <c r="B31" s="37" t="s">
        <v>843</v>
      </c>
      <c r="C31" s="37">
        <v>105</v>
      </c>
    </row>
    <row r="32" spans="1:3" ht="17.399999999999999" x14ac:dyDescent="0.3">
      <c r="A32" s="47">
        <v>2925</v>
      </c>
      <c r="B32" s="37" t="s">
        <v>902</v>
      </c>
      <c r="C32" s="37">
        <v>113</v>
      </c>
    </row>
    <row r="33" spans="1:3" ht="17.399999999999999" x14ac:dyDescent="0.3">
      <c r="A33" s="47">
        <v>3250</v>
      </c>
      <c r="B33" s="37" t="s">
        <v>262</v>
      </c>
      <c r="C33" s="37">
        <v>31</v>
      </c>
    </row>
    <row r="34" spans="1:3" ht="17.399999999999999" x14ac:dyDescent="0.3">
      <c r="A34" s="47">
        <v>3275</v>
      </c>
      <c r="B34" s="37" t="s">
        <v>538</v>
      </c>
      <c r="C34" s="37">
        <v>86</v>
      </c>
    </row>
    <row r="35" spans="1:3" ht="17.399999999999999" x14ac:dyDescent="0.3">
      <c r="A35" s="47">
        <v>3375</v>
      </c>
      <c r="B35" s="37" t="s">
        <v>365</v>
      </c>
      <c r="C35" s="37">
        <v>57</v>
      </c>
    </row>
    <row r="36" spans="1:3" ht="17.399999999999999" x14ac:dyDescent="0.3">
      <c r="A36" s="47">
        <v>3480</v>
      </c>
      <c r="B36" s="37" t="s">
        <v>793</v>
      </c>
      <c r="C36" s="37">
        <v>103</v>
      </c>
    </row>
    <row r="37" spans="1:3" ht="17.399999999999999" x14ac:dyDescent="0.3">
      <c r="A37" s="47">
        <v>3675</v>
      </c>
      <c r="B37" s="37" t="s">
        <v>829</v>
      </c>
      <c r="C37" s="37">
        <v>105</v>
      </c>
    </row>
    <row r="38" spans="1:3" ht="17.399999999999999" x14ac:dyDescent="0.3">
      <c r="A38" s="47">
        <v>3725</v>
      </c>
      <c r="B38" s="37" t="s">
        <v>400</v>
      </c>
      <c r="C38" s="37">
        <v>63</v>
      </c>
    </row>
    <row r="39" spans="1:3" ht="17.399999999999999" x14ac:dyDescent="0.3">
      <c r="A39" s="47">
        <v>3975</v>
      </c>
      <c r="B39" s="37" t="s">
        <v>592</v>
      </c>
      <c r="C39" s="37">
        <v>86</v>
      </c>
    </row>
    <row r="40" spans="1:3" ht="17.399999999999999" x14ac:dyDescent="0.3">
      <c r="A40" s="47">
        <v>4070</v>
      </c>
      <c r="B40" s="37" t="s">
        <v>668</v>
      </c>
      <c r="C40" s="37">
        <v>95</v>
      </c>
    </row>
    <row r="41" spans="1:3" ht="17.399999999999999" x14ac:dyDescent="0.3">
      <c r="A41" s="47">
        <v>4150</v>
      </c>
      <c r="B41" s="37" t="s">
        <v>641</v>
      </c>
      <c r="C41" s="37">
        <v>95</v>
      </c>
    </row>
    <row r="42" spans="1:3" ht="17.399999999999999" x14ac:dyDescent="0.3">
      <c r="A42" s="47">
        <v>4162</v>
      </c>
      <c r="B42" s="37" t="s">
        <v>769</v>
      </c>
      <c r="C42" s="37">
        <v>101</v>
      </c>
    </row>
    <row r="43" spans="1:3" ht="17.399999999999999" x14ac:dyDescent="0.3">
      <c r="A43" s="47">
        <v>4200</v>
      </c>
      <c r="B43" s="37" t="s">
        <v>807</v>
      </c>
      <c r="C43" s="37">
        <v>103</v>
      </c>
    </row>
    <row r="44" spans="1:3" ht="17.399999999999999" x14ac:dyDescent="0.3">
      <c r="A44" s="47">
        <v>4250</v>
      </c>
      <c r="B44" s="37" t="s">
        <v>324</v>
      </c>
      <c r="C44" s="37">
        <v>53</v>
      </c>
    </row>
    <row r="45" spans="1:3" ht="17.399999999999999" x14ac:dyDescent="0.3">
      <c r="A45" s="47">
        <v>4350</v>
      </c>
      <c r="B45" s="37" t="s">
        <v>498</v>
      </c>
      <c r="C45" s="37">
        <v>81</v>
      </c>
    </row>
    <row r="46" spans="1:3" ht="17.399999999999999" x14ac:dyDescent="0.3">
      <c r="A46" s="47">
        <v>4650</v>
      </c>
      <c r="B46" s="37" t="s">
        <v>755</v>
      </c>
      <c r="C46" s="37">
        <v>101</v>
      </c>
    </row>
    <row r="47" spans="1:3" ht="17.399999999999999" x14ac:dyDescent="0.3">
      <c r="A47" s="47">
        <v>4735</v>
      </c>
      <c r="B47" s="37" t="s">
        <v>784</v>
      </c>
      <c r="C47" s="37">
        <v>103</v>
      </c>
    </row>
    <row r="48" spans="1:3" ht="17.399999999999999" x14ac:dyDescent="0.3">
      <c r="A48" s="47">
        <v>4925</v>
      </c>
      <c r="B48" s="37" t="s">
        <v>922</v>
      </c>
      <c r="C48" s="37">
        <v>115</v>
      </c>
    </row>
    <row r="49" spans="1:3" ht="17.399999999999999" x14ac:dyDescent="0.3">
      <c r="A49" s="47">
        <v>4975</v>
      </c>
      <c r="B49" s="37" t="s">
        <v>292</v>
      </c>
      <c r="C49" s="37">
        <v>41</v>
      </c>
    </row>
    <row r="50" spans="1:3" ht="17.399999999999999" x14ac:dyDescent="0.3">
      <c r="A50" s="47">
        <v>5025</v>
      </c>
      <c r="B50" s="37" t="s">
        <v>229</v>
      </c>
      <c r="C50" s="37">
        <v>19</v>
      </c>
    </row>
    <row r="51" spans="1:3" ht="17.399999999999999" x14ac:dyDescent="0.3">
      <c r="A51" s="47">
        <v>5075</v>
      </c>
      <c r="B51" s="37" t="s">
        <v>790</v>
      </c>
      <c r="C51" s="37">
        <v>103</v>
      </c>
    </row>
    <row r="52" spans="1:3" ht="17.399999999999999" x14ac:dyDescent="0.3">
      <c r="A52" s="47">
        <v>5100</v>
      </c>
      <c r="B52" s="37" t="s">
        <v>792</v>
      </c>
      <c r="C52" s="37">
        <v>103</v>
      </c>
    </row>
    <row r="53" spans="1:3" ht="17.399999999999999" x14ac:dyDescent="0.3">
      <c r="A53" s="47">
        <v>5125</v>
      </c>
      <c r="B53" s="37" t="s">
        <v>783</v>
      </c>
      <c r="C53" s="37">
        <v>103</v>
      </c>
    </row>
    <row r="54" spans="1:3" ht="17.399999999999999" x14ac:dyDescent="0.3">
      <c r="A54" s="47">
        <v>5150</v>
      </c>
      <c r="B54" s="37" t="s">
        <v>786</v>
      </c>
      <c r="C54" s="37">
        <v>103</v>
      </c>
    </row>
    <row r="55" spans="1:3" ht="17.399999999999999" x14ac:dyDescent="0.3">
      <c r="A55" s="47">
        <v>5200</v>
      </c>
      <c r="B55" s="37" t="s">
        <v>709</v>
      </c>
      <c r="C55" s="37">
        <v>99</v>
      </c>
    </row>
    <row r="56" spans="1:3" ht="17.399999999999999" x14ac:dyDescent="0.3">
      <c r="A56" s="47">
        <v>5300</v>
      </c>
      <c r="B56" s="37" t="s">
        <v>646</v>
      </c>
      <c r="C56" s="37">
        <v>95</v>
      </c>
    </row>
    <row r="57" spans="1:3" ht="17.399999999999999" x14ac:dyDescent="0.3">
      <c r="A57" s="47">
        <v>5375</v>
      </c>
      <c r="B57" s="37" t="s">
        <v>512</v>
      </c>
      <c r="C57" s="37">
        <v>83</v>
      </c>
    </row>
    <row r="58" spans="1:3" ht="17.399999999999999" x14ac:dyDescent="0.3">
      <c r="A58" s="47">
        <v>5462</v>
      </c>
      <c r="B58" s="37" t="s">
        <v>267</v>
      </c>
      <c r="C58" s="37">
        <v>33</v>
      </c>
    </row>
    <row r="59" spans="1:3" ht="17.399999999999999" x14ac:dyDescent="0.3">
      <c r="A59" s="47">
        <v>5825</v>
      </c>
      <c r="B59" s="37" t="s">
        <v>892</v>
      </c>
      <c r="C59" s="37">
        <v>113</v>
      </c>
    </row>
    <row r="60" spans="1:3" ht="17.399999999999999" x14ac:dyDescent="0.3">
      <c r="A60" s="47">
        <v>6100</v>
      </c>
      <c r="B60" s="37" t="s">
        <v>281</v>
      </c>
      <c r="C60" s="37">
        <v>35</v>
      </c>
    </row>
    <row r="61" spans="1:3" ht="17.399999999999999" x14ac:dyDescent="0.3">
      <c r="A61" s="47">
        <v>6125</v>
      </c>
      <c r="B61" s="37" t="s">
        <v>223</v>
      </c>
      <c r="C61" s="37">
        <v>17</v>
      </c>
    </row>
    <row r="62" spans="1:3" ht="17.399999999999999" x14ac:dyDescent="0.3">
      <c r="A62" s="47">
        <v>6350</v>
      </c>
      <c r="B62" s="37" t="s">
        <v>606</v>
      </c>
      <c r="C62" s="37">
        <v>87</v>
      </c>
    </row>
    <row r="63" spans="1:3" ht="17.399999999999999" x14ac:dyDescent="0.3">
      <c r="A63" s="47">
        <v>6425</v>
      </c>
      <c r="B63" s="37" t="s">
        <v>608</v>
      </c>
      <c r="C63" s="37">
        <v>87</v>
      </c>
    </row>
    <row r="64" spans="1:3" ht="17.399999999999999" x14ac:dyDescent="0.3">
      <c r="A64" s="47">
        <v>6600</v>
      </c>
      <c r="B64" s="37" t="s">
        <v>549</v>
      </c>
      <c r="C64" s="37">
        <v>86</v>
      </c>
    </row>
    <row r="65" spans="1:3" ht="17.399999999999999" x14ac:dyDescent="0.3">
      <c r="A65" s="47">
        <v>6625</v>
      </c>
      <c r="B65" s="37" t="s">
        <v>637</v>
      </c>
      <c r="C65" s="37">
        <v>95</v>
      </c>
    </row>
    <row r="66" spans="1:3" ht="17.399999999999999" x14ac:dyDescent="0.3">
      <c r="A66" s="47">
        <v>6667</v>
      </c>
      <c r="B66" s="37" t="s">
        <v>217</v>
      </c>
      <c r="C66" s="37">
        <v>17</v>
      </c>
    </row>
    <row r="67" spans="1:3" ht="17.399999999999999" x14ac:dyDescent="0.3">
      <c r="A67" s="47">
        <v>6670</v>
      </c>
      <c r="B67" s="37" t="s">
        <v>941</v>
      </c>
      <c r="C67" s="37">
        <v>117</v>
      </c>
    </row>
    <row r="68" spans="1:3" ht="17.399999999999999" x14ac:dyDescent="0.3">
      <c r="A68" s="47">
        <v>6875</v>
      </c>
      <c r="B68" s="37" t="s">
        <v>341</v>
      </c>
      <c r="C68" s="37">
        <v>57</v>
      </c>
    </row>
    <row r="69" spans="1:3" ht="17.399999999999999" x14ac:dyDescent="0.3">
      <c r="A69" s="47">
        <v>6925</v>
      </c>
      <c r="B69" s="37" t="s">
        <v>201</v>
      </c>
      <c r="C69" s="37">
        <v>13</v>
      </c>
    </row>
    <row r="70" spans="1:3" ht="17.399999999999999" x14ac:dyDescent="0.3">
      <c r="A70" s="47">
        <v>7300</v>
      </c>
      <c r="B70" s="37" t="s">
        <v>728</v>
      </c>
      <c r="C70" s="37">
        <v>99</v>
      </c>
    </row>
    <row r="71" spans="1:3" ht="17.399999999999999" x14ac:dyDescent="0.3">
      <c r="A71" s="47">
        <v>7375</v>
      </c>
      <c r="B71" s="37" t="s">
        <v>465</v>
      </c>
      <c r="C71" s="37">
        <v>71</v>
      </c>
    </row>
    <row r="72" spans="1:3" ht="17.399999999999999" x14ac:dyDescent="0.3">
      <c r="A72" s="47">
        <v>7450</v>
      </c>
      <c r="B72" s="37" t="s">
        <v>374</v>
      </c>
      <c r="C72" s="37">
        <v>59</v>
      </c>
    </row>
    <row r="73" spans="1:3" ht="17.399999999999999" x14ac:dyDescent="0.3">
      <c r="A73" s="47">
        <v>7525</v>
      </c>
      <c r="B73" s="37" t="s">
        <v>446</v>
      </c>
      <c r="C73" s="37">
        <v>71</v>
      </c>
    </row>
    <row r="74" spans="1:3" ht="17.399999999999999" x14ac:dyDescent="0.3">
      <c r="A74" s="47">
        <v>7687</v>
      </c>
      <c r="B74" s="37" t="s">
        <v>178</v>
      </c>
      <c r="C74" s="37">
        <v>11</v>
      </c>
    </row>
    <row r="75" spans="1:3" ht="17.399999999999999" x14ac:dyDescent="0.3">
      <c r="A75" s="47">
        <v>7775</v>
      </c>
      <c r="B75" s="37" t="s">
        <v>303</v>
      </c>
      <c r="C75" s="37">
        <v>49</v>
      </c>
    </row>
    <row r="76" spans="1:3" ht="17.399999999999999" x14ac:dyDescent="0.3">
      <c r="A76" s="47">
        <v>7875</v>
      </c>
      <c r="B76" s="37" t="s">
        <v>710</v>
      </c>
      <c r="C76" s="37">
        <v>99</v>
      </c>
    </row>
    <row r="77" spans="1:3" ht="17.399999999999999" x14ac:dyDescent="0.3">
      <c r="A77" s="47">
        <v>7950</v>
      </c>
      <c r="B77" s="37" t="s">
        <v>507</v>
      </c>
      <c r="C77" s="37">
        <v>81</v>
      </c>
    </row>
    <row r="78" spans="1:3" ht="17.399999999999999" x14ac:dyDescent="0.3">
      <c r="A78" s="47">
        <v>7975</v>
      </c>
      <c r="B78" s="37" t="s">
        <v>501</v>
      </c>
      <c r="C78" s="37">
        <v>81</v>
      </c>
    </row>
    <row r="79" spans="1:3" ht="17.399999999999999" x14ac:dyDescent="0.3">
      <c r="A79" s="47">
        <v>8125</v>
      </c>
      <c r="B79" s="37" t="s">
        <v>832</v>
      </c>
      <c r="C79" s="37">
        <v>105</v>
      </c>
    </row>
    <row r="80" spans="1:3" ht="17.399999999999999" x14ac:dyDescent="0.3">
      <c r="A80" s="47">
        <v>8150</v>
      </c>
      <c r="B80" s="37" t="s">
        <v>358</v>
      </c>
      <c r="C80" s="37">
        <v>57</v>
      </c>
    </row>
    <row r="81" spans="1:3" ht="17.399999999999999" x14ac:dyDescent="0.3">
      <c r="A81" s="47">
        <v>8175</v>
      </c>
      <c r="B81" s="37" t="s">
        <v>958</v>
      </c>
      <c r="C81" s="37">
        <v>121</v>
      </c>
    </row>
    <row r="82" spans="1:3" ht="17.399999999999999" x14ac:dyDescent="0.3">
      <c r="A82" s="47">
        <v>8300</v>
      </c>
      <c r="B82" s="37" t="s">
        <v>272</v>
      </c>
      <c r="C82" s="37">
        <v>33</v>
      </c>
    </row>
    <row r="83" spans="1:3" ht="17.399999999999999" x14ac:dyDescent="0.3">
      <c r="A83" s="47">
        <v>8575</v>
      </c>
      <c r="B83" s="37" t="s">
        <v>718</v>
      </c>
      <c r="C83" s="37">
        <v>99</v>
      </c>
    </row>
    <row r="84" spans="1:3" ht="17.399999999999999" x14ac:dyDescent="0.3">
      <c r="A84" s="47">
        <v>8600</v>
      </c>
      <c r="B84" s="37" t="s">
        <v>494</v>
      </c>
      <c r="C84" s="37">
        <v>77</v>
      </c>
    </row>
    <row r="85" spans="1:3" ht="17.399999999999999" x14ac:dyDescent="0.3">
      <c r="A85" s="47">
        <v>8650</v>
      </c>
      <c r="B85" s="37" t="s">
        <v>194</v>
      </c>
      <c r="C85" s="37">
        <v>11</v>
      </c>
    </row>
    <row r="86" spans="1:3" ht="17.399999999999999" x14ac:dyDescent="0.3">
      <c r="A86" s="47">
        <v>8700</v>
      </c>
      <c r="B86" s="37" t="s">
        <v>482</v>
      </c>
      <c r="C86" s="37">
        <v>75</v>
      </c>
    </row>
    <row r="87" spans="1:3" ht="17.399999999999999" x14ac:dyDescent="0.3">
      <c r="A87" s="47">
        <v>8725</v>
      </c>
      <c r="B87" s="37" t="s">
        <v>133</v>
      </c>
      <c r="C87" s="37">
        <v>7</v>
      </c>
    </row>
    <row r="88" spans="1:3" ht="17.399999999999999" x14ac:dyDescent="0.3">
      <c r="A88" s="47">
        <v>8762</v>
      </c>
      <c r="B88" s="37" t="s">
        <v>320</v>
      </c>
      <c r="C88" s="37">
        <v>53</v>
      </c>
    </row>
    <row r="89" spans="1:3" ht="17.399999999999999" x14ac:dyDescent="0.3">
      <c r="A89" s="47">
        <v>8800</v>
      </c>
      <c r="B89" s="37" t="s">
        <v>332</v>
      </c>
      <c r="C89" s="37">
        <v>53</v>
      </c>
    </row>
    <row r="90" spans="1:3" ht="17.399999999999999" x14ac:dyDescent="0.3">
      <c r="A90" s="47">
        <v>8925</v>
      </c>
      <c r="B90" s="37" t="s">
        <v>893</v>
      </c>
      <c r="C90" s="37">
        <v>113</v>
      </c>
    </row>
    <row r="91" spans="1:3" ht="17.399999999999999" x14ac:dyDescent="0.3">
      <c r="A91" s="47">
        <v>9000</v>
      </c>
      <c r="B91" s="37" t="s">
        <v>589</v>
      </c>
      <c r="C91" s="37">
        <v>86</v>
      </c>
    </row>
    <row r="92" spans="1:3" ht="17.399999999999999" x14ac:dyDescent="0.3">
      <c r="A92" s="47">
        <v>9315</v>
      </c>
      <c r="B92" s="37" t="s">
        <v>296</v>
      </c>
      <c r="C92" s="37">
        <v>43</v>
      </c>
    </row>
    <row r="93" spans="1:3" ht="17.399999999999999" x14ac:dyDescent="0.3">
      <c r="A93" s="47">
        <v>9350</v>
      </c>
      <c r="B93" s="37" t="s">
        <v>448</v>
      </c>
      <c r="C93" s="37">
        <v>71</v>
      </c>
    </row>
    <row r="94" spans="1:3" ht="17.399999999999999" x14ac:dyDescent="0.3">
      <c r="A94" s="47">
        <v>9415</v>
      </c>
      <c r="B94" s="37" t="s">
        <v>685</v>
      </c>
      <c r="C94" s="37">
        <v>97</v>
      </c>
    </row>
    <row r="95" spans="1:3" ht="17.399999999999999" x14ac:dyDescent="0.3">
      <c r="A95" s="47">
        <v>9550</v>
      </c>
      <c r="B95" s="37" t="s">
        <v>278</v>
      </c>
      <c r="C95" s="37">
        <v>35</v>
      </c>
    </row>
    <row r="96" spans="1:3" ht="17.399999999999999" x14ac:dyDescent="0.3">
      <c r="A96" s="47">
        <v>9612</v>
      </c>
      <c r="B96" s="37" t="s">
        <v>462</v>
      </c>
      <c r="C96" s="37">
        <v>71</v>
      </c>
    </row>
    <row r="97" spans="1:3" ht="17.399999999999999" x14ac:dyDescent="0.3">
      <c r="A97" s="47">
        <v>9625</v>
      </c>
      <c r="B97" s="37" t="s">
        <v>957</v>
      </c>
      <c r="C97" s="37">
        <v>119</v>
      </c>
    </row>
    <row r="98" spans="1:3" ht="17.399999999999999" x14ac:dyDescent="0.3">
      <c r="A98" s="47">
        <v>9630</v>
      </c>
      <c r="B98" s="37" t="s">
        <v>869</v>
      </c>
      <c r="C98" s="37">
        <v>109</v>
      </c>
    </row>
    <row r="99" spans="1:3" ht="17.399999999999999" x14ac:dyDescent="0.3">
      <c r="A99" s="47">
        <v>9655</v>
      </c>
      <c r="B99" s="37" t="s">
        <v>721</v>
      </c>
      <c r="C99" s="37">
        <v>99</v>
      </c>
    </row>
    <row r="100" spans="1:3" ht="17.399999999999999" x14ac:dyDescent="0.3">
      <c r="A100" s="47">
        <v>9700</v>
      </c>
      <c r="B100" s="37" t="s">
        <v>614</v>
      </c>
      <c r="C100" s="37">
        <v>89</v>
      </c>
    </row>
    <row r="101" spans="1:3" ht="17.399999999999999" x14ac:dyDescent="0.3">
      <c r="A101" s="47">
        <v>9725</v>
      </c>
      <c r="B101" s="37" t="s">
        <v>128</v>
      </c>
      <c r="C101" s="37">
        <v>5</v>
      </c>
    </row>
    <row r="102" spans="1:3" ht="17.399999999999999" x14ac:dyDescent="0.3">
      <c r="A102" s="47">
        <v>9875</v>
      </c>
      <c r="B102" s="37" t="s">
        <v>684</v>
      </c>
      <c r="C102" s="37">
        <v>97</v>
      </c>
    </row>
    <row r="103" spans="1:3" ht="17.399999999999999" x14ac:dyDescent="0.3">
      <c r="A103" s="47">
        <v>9900</v>
      </c>
      <c r="B103" s="37" t="s">
        <v>392</v>
      </c>
      <c r="C103" s="37">
        <v>63</v>
      </c>
    </row>
    <row r="104" spans="1:3" ht="17.399999999999999" x14ac:dyDescent="0.3">
      <c r="A104" s="47">
        <v>10100</v>
      </c>
      <c r="B104" s="37" t="s">
        <v>711</v>
      </c>
      <c r="C104" s="37">
        <v>99</v>
      </c>
    </row>
    <row r="105" spans="1:3" ht="17.399999999999999" x14ac:dyDescent="0.3">
      <c r="A105" s="47">
        <v>10250</v>
      </c>
      <c r="B105" s="37" t="s">
        <v>148</v>
      </c>
      <c r="C105" s="37">
        <v>9</v>
      </c>
    </row>
    <row r="106" spans="1:3" ht="17.399999999999999" x14ac:dyDescent="0.3">
      <c r="A106" s="47">
        <v>10275</v>
      </c>
      <c r="B106" s="37" t="s">
        <v>458</v>
      </c>
      <c r="C106" s="37">
        <v>71</v>
      </c>
    </row>
    <row r="107" spans="1:3" ht="17.399999999999999" x14ac:dyDescent="0.3">
      <c r="A107" s="47">
        <v>10425</v>
      </c>
      <c r="B107" s="37" t="s">
        <v>450</v>
      </c>
      <c r="C107" s="37">
        <v>71</v>
      </c>
    </row>
    <row r="108" spans="1:3" ht="17.399999999999999" x14ac:dyDescent="0.3">
      <c r="A108" s="47">
        <v>10725</v>
      </c>
      <c r="B108" s="37" t="s">
        <v>285</v>
      </c>
      <c r="C108" s="37">
        <v>37</v>
      </c>
    </row>
    <row r="109" spans="1:3" ht="17.399999999999999" x14ac:dyDescent="0.3">
      <c r="A109" s="47">
        <v>10825</v>
      </c>
      <c r="B109" s="37" t="s">
        <v>356</v>
      </c>
      <c r="C109" s="37">
        <v>57</v>
      </c>
    </row>
    <row r="110" spans="1:3" ht="17.399999999999999" x14ac:dyDescent="0.3">
      <c r="A110" s="47">
        <v>10975</v>
      </c>
      <c r="B110" s="37" t="s">
        <v>999</v>
      </c>
      <c r="C110" s="37">
        <v>133</v>
      </c>
    </row>
    <row r="111" spans="1:3" ht="17.399999999999999" x14ac:dyDescent="0.3">
      <c r="A111" s="47">
        <v>11050</v>
      </c>
      <c r="B111" s="37" t="s">
        <v>938</v>
      </c>
      <c r="C111" s="37">
        <v>117</v>
      </c>
    </row>
    <row r="112" spans="1:3" ht="17.399999999999999" x14ac:dyDescent="0.3">
      <c r="A112" s="47">
        <v>11150</v>
      </c>
      <c r="B112" s="37" t="s">
        <v>119</v>
      </c>
      <c r="C112" s="37">
        <v>5</v>
      </c>
    </row>
    <row r="113" spans="1:3" ht="17.399999999999999" x14ac:dyDescent="0.3">
      <c r="A113" s="47">
        <v>11225</v>
      </c>
      <c r="B113" s="37" t="s">
        <v>485</v>
      </c>
      <c r="C113" s="37">
        <v>75</v>
      </c>
    </row>
    <row r="114" spans="1:3" ht="17.399999999999999" x14ac:dyDescent="0.3">
      <c r="A114" s="47">
        <v>11285</v>
      </c>
      <c r="B114" s="37" t="s">
        <v>686</v>
      </c>
      <c r="C114" s="37">
        <v>97</v>
      </c>
    </row>
    <row r="115" spans="1:3" ht="17.399999999999999" x14ac:dyDescent="0.3">
      <c r="A115" s="47">
        <v>11325</v>
      </c>
      <c r="B115" s="37" t="s">
        <v>952</v>
      </c>
      <c r="C115" s="37">
        <v>119</v>
      </c>
    </row>
    <row r="116" spans="1:3" ht="17.399999999999999" x14ac:dyDescent="0.3">
      <c r="A116" s="47">
        <v>11362</v>
      </c>
      <c r="B116" s="37" t="s">
        <v>270</v>
      </c>
      <c r="C116" s="37">
        <v>33</v>
      </c>
    </row>
    <row r="117" spans="1:3" ht="17.399999999999999" x14ac:dyDescent="0.3">
      <c r="A117" s="47">
        <v>11597</v>
      </c>
      <c r="B117" s="37" t="s">
        <v>444</v>
      </c>
      <c r="C117" s="37">
        <v>71</v>
      </c>
    </row>
    <row r="118" spans="1:3" ht="17.399999999999999" x14ac:dyDescent="0.3">
      <c r="A118" s="47">
        <v>11625</v>
      </c>
      <c r="B118" s="37" t="s">
        <v>211</v>
      </c>
      <c r="C118" s="37">
        <v>15</v>
      </c>
    </row>
    <row r="119" spans="1:3" ht="17.399999999999999" x14ac:dyDescent="0.3">
      <c r="A119" s="47">
        <v>11650</v>
      </c>
      <c r="B119" s="37" t="s">
        <v>202</v>
      </c>
      <c r="C119" s="37">
        <v>15</v>
      </c>
    </row>
    <row r="120" spans="1:3" ht="17.399999999999999" x14ac:dyDescent="0.3">
      <c r="A120" s="47">
        <v>11800</v>
      </c>
      <c r="B120" s="37" t="s">
        <v>287</v>
      </c>
      <c r="C120" s="37">
        <v>39</v>
      </c>
    </row>
    <row r="121" spans="1:3" ht="17.399999999999999" x14ac:dyDescent="0.3">
      <c r="A121" s="47">
        <v>11912</v>
      </c>
      <c r="B121" s="37" t="s">
        <v>349</v>
      </c>
      <c r="C121" s="37">
        <v>57</v>
      </c>
    </row>
    <row r="122" spans="1:3" ht="17.399999999999999" x14ac:dyDescent="0.3">
      <c r="A122" s="47">
        <v>11925</v>
      </c>
      <c r="B122" s="37" t="s">
        <v>487</v>
      </c>
      <c r="C122" s="37">
        <v>75</v>
      </c>
    </row>
    <row r="123" spans="1:3" ht="17.399999999999999" x14ac:dyDescent="0.3">
      <c r="A123" s="47">
        <v>11975</v>
      </c>
      <c r="B123" s="37" t="s">
        <v>998</v>
      </c>
      <c r="C123" s="37">
        <v>133</v>
      </c>
    </row>
    <row r="124" spans="1:3" ht="17.399999999999999" x14ac:dyDescent="0.3">
      <c r="A124" s="47">
        <v>12150</v>
      </c>
      <c r="B124" s="37" t="s">
        <v>242</v>
      </c>
      <c r="C124" s="37">
        <v>21</v>
      </c>
    </row>
    <row r="125" spans="1:3" ht="17.399999999999999" x14ac:dyDescent="0.3">
      <c r="A125" s="47">
        <v>12250</v>
      </c>
      <c r="B125" s="37" t="s">
        <v>680</v>
      </c>
      <c r="C125" s="37">
        <v>95</v>
      </c>
    </row>
    <row r="126" spans="1:3" ht="17.399999999999999" x14ac:dyDescent="0.3">
      <c r="A126" s="47">
        <v>12275</v>
      </c>
      <c r="B126" s="37" t="s">
        <v>940</v>
      </c>
      <c r="C126" s="37">
        <v>117</v>
      </c>
    </row>
    <row r="127" spans="1:3" ht="17.399999999999999" x14ac:dyDescent="0.3">
      <c r="A127" s="47">
        <v>12300</v>
      </c>
      <c r="B127" s="37" t="s">
        <v>882</v>
      </c>
      <c r="C127" s="37">
        <v>113</v>
      </c>
    </row>
    <row r="128" spans="1:3" ht="17.399999999999999" x14ac:dyDescent="0.3">
      <c r="A128" s="47">
        <v>12325</v>
      </c>
      <c r="B128" s="37" t="s">
        <v>621</v>
      </c>
      <c r="C128" s="37">
        <v>91</v>
      </c>
    </row>
    <row r="129" spans="1:3" ht="17.399999999999999" x14ac:dyDescent="0.3">
      <c r="A129" s="47">
        <v>12412</v>
      </c>
      <c r="B129" s="37" t="s">
        <v>214</v>
      </c>
      <c r="C129" s="37">
        <v>17</v>
      </c>
    </row>
    <row r="130" spans="1:3" ht="17.399999999999999" x14ac:dyDescent="0.3">
      <c r="A130" s="47">
        <v>12425</v>
      </c>
      <c r="B130" s="37" t="s">
        <v>346</v>
      </c>
      <c r="C130" s="37">
        <v>57</v>
      </c>
    </row>
    <row r="131" spans="1:3" ht="17.399999999999999" x14ac:dyDescent="0.3">
      <c r="A131" s="47">
        <v>12450</v>
      </c>
      <c r="B131" s="37" t="s">
        <v>216</v>
      </c>
      <c r="C131" s="37">
        <v>17</v>
      </c>
    </row>
    <row r="132" spans="1:3" ht="17.399999999999999" x14ac:dyDescent="0.3">
      <c r="A132" s="47">
        <v>12675</v>
      </c>
      <c r="B132" s="37" t="s">
        <v>659</v>
      </c>
      <c r="C132" s="37">
        <v>95</v>
      </c>
    </row>
    <row r="133" spans="1:3" ht="17.399999999999999" x14ac:dyDescent="0.3">
      <c r="A133" s="47">
        <v>12875</v>
      </c>
      <c r="B133" s="37" t="s">
        <v>785</v>
      </c>
      <c r="C133" s="37">
        <v>103</v>
      </c>
    </row>
    <row r="134" spans="1:3" ht="17.399999999999999" x14ac:dyDescent="0.3">
      <c r="A134" s="47">
        <v>12925</v>
      </c>
      <c r="B134" s="37" t="s">
        <v>421</v>
      </c>
      <c r="C134" s="37">
        <v>69</v>
      </c>
    </row>
    <row r="135" spans="1:3" ht="17.399999999999999" x14ac:dyDescent="0.3">
      <c r="A135" s="47">
        <v>12950</v>
      </c>
      <c r="B135" s="37" t="s">
        <v>207</v>
      </c>
      <c r="C135" s="37">
        <v>15</v>
      </c>
    </row>
    <row r="136" spans="1:3" ht="17.399999999999999" x14ac:dyDescent="0.3">
      <c r="A136" s="47">
        <v>13000</v>
      </c>
      <c r="B136" s="37" t="s">
        <v>313</v>
      </c>
      <c r="C136" s="37">
        <v>51</v>
      </c>
    </row>
    <row r="137" spans="1:3" ht="17.399999999999999" x14ac:dyDescent="0.3">
      <c r="A137" s="47">
        <v>13050</v>
      </c>
      <c r="B137" s="37" t="s">
        <v>741</v>
      </c>
      <c r="C137" s="37">
        <v>99</v>
      </c>
    </row>
    <row r="138" spans="1:3" ht="17.399999999999999" x14ac:dyDescent="0.3">
      <c r="A138" s="47">
        <v>13150</v>
      </c>
      <c r="B138" s="37" t="s">
        <v>142</v>
      </c>
      <c r="C138" s="37">
        <v>9</v>
      </c>
    </row>
    <row r="139" spans="1:3" ht="17.399999999999999" x14ac:dyDescent="0.3">
      <c r="A139" s="47">
        <v>13175</v>
      </c>
      <c r="B139" s="37" t="s">
        <v>155</v>
      </c>
      <c r="C139" s="37">
        <v>9</v>
      </c>
    </row>
    <row r="140" spans="1:3" ht="17.399999999999999" x14ac:dyDescent="0.3">
      <c r="A140" s="47">
        <v>13225</v>
      </c>
      <c r="B140" s="37" t="s">
        <v>149</v>
      </c>
      <c r="C140" s="37">
        <v>9</v>
      </c>
    </row>
    <row r="141" spans="1:3" ht="17.399999999999999" x14ac:dyDescent="0.3">
      <c r="A141" s="47">
        <v>13275</v>
      </c>
      <c r="B141" s="37" t="s">
        <v>163</v>
      </c>
      <c r="C141" s="37">
        <v>11</v>
      </c>
    </row>
    <row r="142" spans="1:3" ht="17.399999999999999" x14ac:dyDescent="0.3">
      <c r="A142" s="47">
        <v>13400</v>
      </c>
      <c r="B142" s="37" t="s">
        <v>951</v>
      </c>
      <c r="C142" s="37">
        <v>119</v>
      </c>
    </row>
    <row r="143" spans="1:3" ht="17.399999999999999" x14ac:dyDescent="0.3">
      <c r="A143" s="47">
        <v>13775</v>
      </c>
      <c r="B143" s="37" t="s">
        <v>831</v>
      </c>
      <c r="C143" s="37">
        <v>105</v>
      </c>
    </row>
    <row r="144" spans="1:3" ht="17.399999999999999" x14ac:dyDescent="0.3">
      <c r="A144" s="47">
        <v>13965</v>
      </c>
      <c r="B144" s="37" t="s">
        <v>767</v>
      </c>
      <c r="C144" s="37">
        <v>101</v>
      </c>
    </row>
    <row r="145" spans="1:3" ht="17.399999999999999" x14ac:dyDescent="0.3">
      <c r="A145" s="47">
        <v>14050</v>
      </c>
      <c r="B145" s="37" t="s">
        <v>658</v>
      </c>
      <c r="C145" s="37">
        <v>95</v>
      </c>
    </row>
    <row r="146" spans="1:3" ht="17.399999999999999" x14ac:dyDescent="0.3">
      <c r="A146" s="47">
        <v>14125</v>
      </c>
      <c r="B146" s="37" t="s">
        <v>188</v>
      </c>
      <c r="C146" s="37">
        <v>11</v>
      </c>
    </row>
    <row r="147" spans="1:3" ht="17.399999999999999" x14ac:dyDescent="0.3">
      <c r="A147" s="47">
        <v>14250</v>
      </c>
      <c r="B147" s="37" t="s">
        <v>562</v>
      </c>
      <c r="C147" s="37">
        <v>86</v>
      </c>
    </row>
    <row r="148" spans="1:3" ht="17.399999999999999" x14ac:dyDescent="0.3">
      <c r="A148" s="47">
        <v>14400</v>
      </c>
      <c r="B148" s="37" t="s">
        <v>168</v>
      </c>
      <c r="C148" s="37">
        <v>11</v>
      </c>
    </row>
    <row r="149" spans="1:3" ht="17.399999999999999" x14ac:dyDescent="0.3">
      <c r="A149" s="47">
        <v>14412</v>
      </c>
      <c r="B149" s="37" t="s">
        <v>583</v>
      </c>
      <c r="C149" s="37">
        <v>86</v>
      </c>
    </row>
    <row r="150" spans="1:3" ht="17.399999999999999" x14ac:dyDescent="0.3">
      <c r="A150" s="47">
        <v>14700</v>
      </c>
      <c r="B150" s="37" t="s">
        <v>509</v>
      </c>
      <c r="C150" s="37">
        <v>81</v>
      </c>
    </row>
    <row r="151" spans="1:3" ht="17.399999999999999" x14ac:dyDescent="0.3">
      <c r="A151" s="47">
        <v>14850</v>
      </c>
      <c r="B151" s="37" t="s">
        <v>401</v>
      </c>
      <c r="C151" s="37">
        <v>63</v>
      </c>
    </row>
    <row r="152" spans="1:3" ht="17.399999999999999" x14ac:dyDescent="0.3">
      <c r="A152" s="47">
        <v>14895</v>
      </c>
      <c r="B152" s="37" t="s">
        <v>590</v>
      </c>
      <c r="C152" s="37">
        <v>86</v>
      </c>
    </row>
    <row r="153" spans="1:3" ht="17.399999999999999" x14ac:dyDescent="0.3">
      <c r="A153" s="47">
        <v>15055</v>
      </c>
      <c r="B153" s="37" t="s">
        <v>584</v>
      </c>
      <c r="C153" s="37">
        <v>86</v>
      </c>
    </row>
    <row r="154" spans="1:3" ht="17.399999999999999" x14ac:dyDescent="0.3">
      <c r="A154" s="47">
        <v>15300</v>
      </c>
      <c r="B154" s="37" t="s">
        <v>989</v>
      </c>
      <c r="C154" s="37">
        <v>129</v>
      </c>
    </row>
    <row r="155" spans="1:3" ht="17.399999999999999" x14ac:dyDescent="0.3">
      <c r="A155" s="47">
        <v>15325</v>
      </c>
      <c r="B155" s="37" t="s">
        <v>865</v>
      </c>
      <c r="C155" s="37">
        <v>109</v>
      </c>
    </row>
    <row r="156" spans="1:3" ht="17.399999999999999" x14ac:dyDescent="0.3">
      <c r="A156" s="47">
        <v>15375</v>
      </c>
      <c r="B156" s="37" t="s">
        <v>853</v>
      </c>
      <c r="C156" s="37">
        <v>107</v>
      </c>
    </row>
    <row r="157" spans="1:3" ht="17.399999999999999" x14ac:dyDescent="0.3">
      <c r="A157" s="47">
        <v>15475</v>
      </c>
      <c r="B157" s="37" t="s">
        <v>617</v>
      </c>
      <c r="C157" s="37">
        <v>91</v>
      </c>
    </row>
    <row r="158" spans="1:3" ht="17.399999999999999" x14ac:dyDescent="0.3">
      <c r="A158" s="47">
        <v>15515</v>
      </c>
      <c r="B158" s="37" t="s">
        <v>834</v>
      </c>
      <c r="C158" s="37">
        <v>105</v>
      </c>
    </row>
    <row r="159" spans="1:3" ht="17.399999999999999" x14ac:dyDescent="0.3">
      <c r="A159" s="47">
        <v>15575</v>
      </c>
      <c r="B159" s="37" t="s">
        <v>260</v>
      </c>
      <c r="C159" s="37">
        <v>29</v>
      </c>
    </row>
    <row r="160" spans="1:3" ht="17.399999999999999" x14ac:dyDescent="0.3">
      <c r="A160" s="47">
        <v>15725</v>
      </c>
      <c r="B160" s="37" t="s">
        <v>841</v>
      </c>
      <c r="C160" s="37">
        <v>105</v>
      </c>
    </row>
    <row r="161" spans="1:3" ht="17.399999999999999" x14ac:dyDescent="0.3">
      <c r="A161" s="47">
        <v>15775</v>
      </c>
      <c r="B161" s="37" t="s">
        <v>213</v>
      </c>
      <c r="C161" s="37">
        <v>17</v>
      </c>
    </row>
    <row r="162" spans="1:3" ht="17.399999999999999" x14ac:dyDescent="0.3">
      <c r="A162" s="47">
        <v>15800</v>
      </c>
      <c r="B162" s="37" t="s">
        <v>768</v>
      </c>
      <c r="C162" s="37">
        <v>101</v>
      </c>
    </row>
    <row r="163" spans="1:3" ht="17.399999999999999" x14ac:dyDescent="0.3">
      <c r="A163" s="47">
        <v>15862</v>
      </c>
      <c r="B163" s="37" t="s">
        <v>610</v>
      </c>
      <c r="C163" s="37">
        <v>87</v>
      </c>
    </row>
    <row r="164" spans="1:3" ht="17.399999999999999" x14ac:dyDescent="0.3">
      <c r="A164" s="47">
        <v>15968</v>
      </c>
      <c r="B164" s="37" t="s">
        <v>541</v>
      </c>
      <c r="C164" s="37">
        <v>86</v>
      </c>
    </row>
    <row r="165" spans="1:3" ht="17.399999999999999" x14ac:dyDescent="0.3">
      <c r="A165" s="47">
        <v>16050</v>
      </c>
      <c r="B165" s="37" t="s">
        <v>826</v>
      </c>
      <c r="C165" s="37">
        <v>105</v>
      </c>
    </row>
    <row r="166" spans="1:3" ht="17.399999999999999" x14ac:dyDescent="0.3">
      <c r="A166" s="47">
        <v>16062</v>
      </c>
      <c r="B166" s="37" t="s">
        <v>452</v>
      </c>
      <c r="C166" s="37">
        <v>71</v>
      </c>
    </row>
    <row r="167" spans="1:3" ht="17.399999999999999" x14ac:dyDescent="0.3">
      <c r="A167" s="47">
        <v>16100</v>
      </c>
      <c r="B167" s="37" t="s">
        <v>630</v>
      </c>
      <c r="C167" s="37">
        <v>93</v>
      </c>
    </row>
    <row r="168" spans="1:3" ht="17.399999999999999" x14ac:dyDescent="0.3">
      <c r="A168" s="47">
        <v>16125</v>
      </c>
      <c r="B168" s="37" t="s">
        <v>745</v>
      </c>
      <c r="C168" s="37">
        <v>101</v>
      </c>
    </row>
    <row r="169" spans="1:3" ht="17.399999999999999" x14ac:dyDescent="0.3">
      <c r="A169" s="47">
        <v>16175</v>
      </c>
      <c r="B169" s="37" t="s">
        <v>751</v>
      </c>
      <c r="C169" s="37">
        <v>101</v>
      </c>
    </row>
    <row r="170" spans="1:3" ht="17.399999999999999" x14ac:dyDescent="0.3">
      <c r="A170" s="47">
        <v>16335</v>
      </c>
      <c r="B170" s="37" t="s">
        <v>190</v>
      </c>
      <c r="C170" s="37">
        <v>11</v>
      </c>
    </row>
    <row r="171" spans="1:3" ht="17.399999999999999" x14ac:dyDescent="0.3">
      <c r="A171" s="47">
        <v>16450</v>
      </c>
      <c r="B171" s="37" t="s">
        <v>817</v>
      </c>
      <c r="C171" s="37">
        <v>105</v>
      </c>
    </row>
    <row r="172" spans="1:3" ht="17.399999999999999" x14ac:dyDescent="0.3">
      <c r="A172" s="47">
        <v>16475</v>
      </c>
      <c r="B172" s="37" t="s">
        <v>181</v>
      </c>
      <c r="C172" s="37">
        <v>11</v>
      </c>
    </row>
    <row r="173" spans="1:3" ht="17.399999999999999" x14ac:dyDescent="0.3">
      <c r="A173" s="47">
        <v>16500</v>
      </c>
      <c r="B173" s="37" t="s">
        <v>410</v>
      </c>
      <c r="C173" s="37">
        <v>67</v>
      </c>
    </row>
    <row r="174" spans="1:3" ht="17.399999999999999" x14ac:dyDescent="0.3">
      <c r="A174" s="47">
        <v>16525</v>
      </c>
      <c r="B174" s="37" t="s">
        <v>974</v>
      </c>
      <c r="C174" s="37">
        <v>127</v>
      </c>
    </row>
    <row r="175" spans="1:3" ht="17.399999999999999" x14ac:dyDescent="0.3">
      <c r="A175" s="47">
        <v>16550</v>
      </c>
      <c r="B175" s="37" t="s">
        <v>980</v>
      </c>
      <c r="C175" s="37">
        <v>127</v>
      </c>
    </row>
    <row r="176" spans="1:3" ht="17.399999999999999" x14ac:dyDescent="0.3">
      <c r="A176" s="47">
        <v>16675</v>
      </c>
      <c r="B176" s="37" t="s">
        <v>982</v>
      </c>
      <c r="C176" s="37">
        <v>127</v>
      </c>
    </row>
    <row r="177" spans="1:3" ht="17.399999999999999" x14ac:dyDescent="0.3">
      <c r="A177" s="47">
        <v>16725</v>
      </c>
      <c r="B177" s="37" t="s">
        <v>179</v>
      </c>
      <c r="C177" s="37">
        <v>11</v>
      </c>
    </row>
    <row r="178" spans="1:3" ht="17.399999999999999" x14ac:dyDescent="0.3">
      <c r="A178" s="47">
        <v>16800</v>
      </c>
      <c r="B178" s="37" t="s">
        <v>993</v>
      </c>
      <c r="C178" s="37">
        <v>131</v>
      </c>
    </row>
    <row r="179" spans="1:3" ht="17.399999999999999" x14ac:dyDescent="0.3">
      <c r="A179" s="47">
        <v>16875</v>
      </c>
      <c r="B179" s="37" t="s">
        <v>967</v>
      </c>
      <c r="C179" s="37">
        <v>127</v>
      </c>
    </row>
    <row r="180" spans="1:3" ht="17.399999999999999" x14ac:dyDescent="0.3">
      <c r="A180" s="47">
        <v>16937</v>
      </c>
      <c r="B180" s="37" t="s">
        <v>972</v>
      </c>
      <c r="C180" s="37">
        <v>127</v>
      </c>
    </row>
    <row r="181" spans="1:3" ht="17.399999999999999" x14ac:dyDescent="0.3">
      <c r="A181" s="47">
        <v>16975</v>
      </c>
      <c r="B181" s="37" t="s">
        <v>987</v>
      </c>
      <c r="C181" s="37">
        <v>127</v>
      </c>
    </row>
    <row r="182" spans="1:3" ht="17.399999999999999" x14ac:dyDescent="0.3">
      <c r="A182" s="47">
        <v>17100</v>
      </c>
      <c r="B182" s="37" t="s">
        <v>705</v>
      </c>
      <c r="C182" s="37">
        <v>99</v>
      </c>
    </row>
    <row r="183" spans="1:3" ht="17.399999999999999" x14ac:dyDescent="0.3">
      <c r="A183" s="47">
        <v>17200</v>
      </c>
      <c r="B183" s="37" t="s">
        <v>976</v>
      </c>
      <c r="C183" s="37">
        <v>127</v>
      </c>
    </row>
    <row r="184" spans="1:3" ht="17.399999999999999" x14ac:dyDescent="0.3">
      <c r="A184" s="47">
        <v>17300</v>
      </c>
      <c r="B184" s="37" t="s">
        <v>913</v>
      </c>
      <c r="C184" s="37">
        <v>115</v>
      </c>
    </row>
    <row r="185" spans="1:3" ht="17.399999999999999" x14ac:dyDescent="0.3">
      <c r="A185" s="47">
        <v>17325</v>
      </c>
      <c r="B185" s="37" t="s">
        <v>628</v>
      </c>
      <c r="C185" s="37">
        <v>91</v>
      </c>
    </row>
    <row r="186" spans="1:3" ht="17.399999999999999" x14ac:dyDescent="0.3">
      <c r="A186" s="47">
        <v>17710</v>
      </c>
      <c r="B186" s="37" t="s">
        <v>890</v>
      </c>
      <c r="C186" s="37">
        <v>113</v>
      </c>
    </row>
    <row r="187" spans="1:3" ht="17.399999999999999" x14ac:dyDescent="0.3">
      <c r="A187" s="47">
        <v>17725</v>
      </c>
      <c r="B187" s="37" t="s">
        <v>642</v>
      </c>
      <c r="C187" s="37">
        <v>95</v>
      </c>
    </row>
    <row r="188" spans="1:3" ht="17.399999999999999" x14ac:dyDescent="0.3">
      <c r="A188" s="47">
        <v>17935</v>
      </c>
      <c r="B188" s="37" t="s">
        <v>550</v>
      </c>
      <c r="C188" s="37">
        <v>86</v>
      </c>
    </row>
    <row r="189" spans="1:3" ht="17.399999999999999" x14ac:dyDescent="0.3">
      <c r="A189" s="47">
        <v>18075</v>
      </c>
      <c r="B189" s="37" t="s">
        <v>351</v>
      </c>
      <c r="C189" s="37">
        <v>57</v>
      </c>
    </row>
    <row r="190" spans="1:3" ht="17.399999999999999" x14ac:dyDescent="0.3">
      <c r="A190" s="47">
        <v>18425</v>
      </c>
      <c r="B190" s="37" t="s">
        <v>605</v>
      </c>
      <c r="C190" s="37">
        <v>87</v>
      </c>
    </row>
    <row r="191" spans="1:3" ht="17.399999999999999" x14ac:dyDescent="0.3">
      <c r="A191" s="47">
        <v>18550</v>
      </c>
      <c r="B191" s="37" t="s">
        <v>823</v>
      </c>
      <c r="C191" s="37">
        <v>105</v>
      </c>
    </row>
    <row r="192" spans="1:3" ht="17.399999999999999" x14ac:dyDescent="0.3">
      <c r="A192" s="47">
        <v>18575</v>
      </c>
      <c r="B192" s="37" t="s">
        <v>802</v>
      </c>
      <c r="C192" s="37">
        <v>103</v>
      </c>
    </row>
    <row r="193" spans="1:3" ht="17.399999999999999" x14ac:dyDescent="0.3">
      <c r="A193" s="47">
        <v>18675</v>
      </c>
      <c r="B193" s="37" t="s">
        <v>515</v>
      </c>
      <c r="C193" s="37">
        <v>83</v>
      </c>
    </row>
    <row r="194" spans="1:3" ht="17.399999999999999" x14ac:dyDescent="0.3">
      <c r="A194" s="47">
        <v>18875</v>
      </c>
      <c r="B194" s="37" t="s">
        <v>821</v>
      </c>
      <c r="C194" s="37">
        <v>105</v>
      </c>
    </row>
    <row r="195" spans="1:3" ht="17.399999999999999" x14ac:dyDescent="0.3">
      <c r="A195" s="47">
        <v>19025</v>
      </c>
      <c r="B195" s="37" t="s">
        <v>483</v>
      </c>
      <c r="C195" s="37">
        <v>75</v>
      </c>
    </row>
    <row r="196" spans="1:3" ht="17.399999999999999" x14ac:dyDescent="0.3">
      <c r="A196" s="47">
        <v>19206</v>
      </c>
      <c r="B196" s="37" t="s">
        <v>789</v>
      </c>
      <c r="C196" s="37">
        <v>103</v>
      </c>
    </row>
    <row r="197" spans="1:3" ht="17.399999999999999" x14ac:dyDescent="0.3">
      <c r="A197" s="47">
        <v>19212</v>
      </c>
      <c r="B197" s="37" t="s">
        <v>342</v>
      </c>
      <c r="C197" s="37">
        <v>57</v>
      </c>
    </row>
    <row r="198" spans="1:3" ht="17.399999999999999" x14ac:dyDescent="0.3">
      <c r="A198" s="47">
        <v>19275</v>
      </c>
      <c r="B198" s="37" t="s">
        <v>903</v>
      </c>
      <c r="C198" s="37">
        <v>113</v>
      </c>
    </row>
    <row r="199" spans="1:3" ht="17.399999999999999" x14ac:dyDescent="0.3">
      <c r="A199" s="47">
        <v>19350</v>
      </c>
      <c r="B199" s="37" t="s">
        <v>852</v>
      </c>
      <c r="C199" s="37">
        <v>107</v>
      </c>
    </row>
    <row r="200" spans="1:3" ht="17.399999999999999" x14ac:dyDescent="0.3">
      <c r="A200" s="47">
        <v>19400</v>
      </c>
      <c r="B200" s="37" t="s">
        <v>284</v>
      </c>
      <c r="C200" s="37">
        <v>37</v>
      </c>
    </row>
    <row r="201" spans="1:3" ht="17.399999999999999" x14ac:dyDescent="0.3">
      <c r="A201" s="47">
        <v>19575</v>
      </c>
      <c r="B201" s="37" t="s">
        <v>481</v>
      </c>
      <c r="C201" s="37">
        <v>75</v>
      </c>
    </row>
    <row r="202" spans="1:3" ht="17.399999999999999" x14ac:dyDescent="0.3">
      <c r="A202" s="47">
        <v>19650</v>
      </c>
      <c r="B202" s="37" t="s">
        <v>640</v>
      </c>
      <c r="C202" s="37">
        <v>95</v>
      </c>
    </row>
    <row r="203" spans="1:3" ht="17.399999999999999" x14ac:dyDescent="0.3">
      <c r="A203" s="47">
        <v>19725</v>
      </c>
      <c r="B203" s="37" t="s">
        <v>1000</v>
      </c>
      <c r="C203" s="37">
        <v>133</v>
      </c>
    </row>
    <row r="204" spans="1:3" ht="17.399999999999999" x14ac:dyDescent="0.3">
      <c r="A204" s="47">
        <v>19825</v>
      </c>
      <c r="B204" s="37" t="s">
        <v>975</v>
      </c>
      <c r="C204" s="37">
        <v>127</v>
      </c>
    </row>
    <row r="205" spans="1:3" ht="17.399999999999999" x14ac:dyDescent="0.3">
      <c r="A205" s="47">
        <v>19900</v>
      </c>
      <c r="B205" s="37" t="s">
        <v>665</v>
      </c>
      <c r="C205" s="37">
        <v>95</v>
      </c>
    </row>
    <row r="206" spans="1:3" ht="17.399999999999999" x14ac:dyDescent="0.3">
      <c r="A206" s="47">
        <v>20050</v>
      </c>
      <c r="B206" s="37" t="s">
        <v>627</v>
      </c>
      <c r="C206" s="37">
        <v>91</v>
      </c>
    </row>
    <row r="207" spans="1:3" ht="17.399999999999999" x14ac:dyDescent="0.3">
      <c r="A207" s="47">
        <v>20108</v>
      </c>
      <c r="B207" s="37" t="s">
        <v>347</v>
      </c>
      <c r="C207" s="37">
        <v>57</v>
      </c>
    </row>
    <row r="208" spans="1:3" ht="17.399999999999999" x14ac:dyDescent="0.3">
      <c r="A208" s="47">
        <v>20275</v>
      </c>
      <c r="B208" s="37" t="s">
        <v>764</v>
      </c>
      <c r="C208" s="37">
        <v>101</v>
      </c>
    </row>
    <row r="209" spans="1:3" ht="17.399999999999999" x14ac:dyDescent="0.3">
      <c r="A209" s="47">
        <v>20375</v>
      </c>
      <c r="B209" s="37" t="s">
        <v>508</v>
      </c>
      <c r="C209" s="37">
        <v>81</v>
      </c>
    </row>
    <row r="210" spans="1:3" ht="17.399999999999999" x14ac:dyDescent="0.3">
      <c r="A210" s="47">
        <v>20650</v>
      </c>
      <c r="B210" s="37" t="s">
        <v>569</v>
      </c>
      <c r="C210" s="37">
        <v>86</v>
      </c>
    </row>
    <row r="211" spans="1:3" ht="17.399999999999999" x14ac:dyDescent="0.3">
      <c r="A211" s="47">
        <v>20825</v>
      </c>
      <c r="B211" s="37" t="s">
        <v>924</v>
      </c>
      <c r="C211" s="37">
        <v>115</v>
      </c>
    </row>
    <row r="212" spans="1:3" ht="17.399999999999999" x14ac:dyDescent="0.3">
      <c r="A212" s="47">
        <v>20925</v>
      </c>
      <c r="B212" s="37" t="s">
        <v>276</v>
      </c>
      <c r="C212" s="37">
        <v>33</v>
      </c>
    </row>
    <row r="213" spans="1:3" ht="17.399999999999999" x14ac:dyDescent="0.3">
      <c r="A213" s="47">
        <v>21150</v>
      </c>
      <c r="B213" s="37" t="s">
        <v>455</v>
      </c>
      <c r="C213" s="37">
        <v>71</v>
      </c>
    </row>
    <row r="214" spans="1:3" ht="17.399999999999999" x14ac:dyDescent="0.3">
      <c r="A214" s="47">
        <v>21250</v>
      </c>
      <c r="B214" s="37" t="s">
        <v>375</v>
      </c>
      <c r="C214" s="37">
        <v>59</v>
      </c>
    </row>
    <row r="215" spans="1:3" ht="17.399999999999999" x14ac:dyDescent="0.3">
      <c r="A215" s="47">
        <v>21350</v>
      </c>
      <c r="B215" s="37" t="s">
        <v>426</v>
      </c>
      <c r="C215" s="37">
        <v>69</v>
      </c>
    </row>
    <row r="216" spans="1:3" ht="17.399999999999999" x14ac:dyDescent="0.3">
      <c r="A216" s="47">
        <v>21425</v>
      </c>
      <c r="B216" s="37" t="s">
        <v>251</v>
      </c>
      <c r="C216" s="37">
        <v>21</v>
      </c>
    </row>
    <row r="217" spans="1:3" ht="17.399999999999999" x14ac:dyDescent="0.3">
      <c r="A217" s="47">
        <v>21750</v>
      </c>
      <c r="B217" s="37" t="s">
        <v>634</v>
      </c>
      <c r="C217" s="37">
        <v>95</v>
      </c>
    </row>
    <row r="218" spans="1:3" ht="17.399999999999999" x14ac:dyDescent="0.3">
      <c r="A218" s="47">
        <v>21850</v>
      </c>
      <c r="B218" s="37" t="s">
        <v>486</v>
      </c>
      <c r="C218" s="37">
        <v>75</v>
      </c>
    </row>
    <row r="219" spans="1:3" ht="17.399999999999999" x14ac:dyDescent="0.3">
      <c r="A219" s="47">
        <v>21945</v>
      </c>
      <c r="B219" s="37" t="s">
        <v>798</v>
      </c>
      <c r="C219" s="37">
        <v>103</v>
      </c>
    </row>
    <row r="220" spans="1:3" ht="17.399999999999999" x14ac:dyDescent="0.3">
      <c r="A220" s="47">
        <v>22100</v>
      </c>
      <c r="B220" s="37" t="s">
        <v>378</v>
      </c>
      <c r="C220" s="37">
        <v>61</v>
      </c>
    </row>
    <row r="221" spans="1:3" ht="17.399999999999999" x14ac:dyDescent="0.3">
      <c r="A221" s="47">
        <v>22175</v>
      </c>
      <c r="B221" s="37" t="s">
        <v>616</v>
      </c>
      <c r="C221" s="37">
        <v>89</v>
      </c>
    </row>
    <row r="222" spans="1:3" ht="17.399999999999999" x14ac:dyDescent="0.3">
      <c r="A222" s="47">
        <v>22225</v>
      </c>
      <c r="B222" s="37" t="s">
        <v>432</v>
      </c>
      <c r="C222" s="37">
        <v>69</v>
      </c>
    </row>
    <row r="223" spans="1:3" ht="17.399999999999999" x14ac:dyDescent="0.3">
      <c r="A223" s="47">
        <v>22250</v>
      </c>
      <c r="B223" s="37" t="s">
        <v>943</v>
      </c>
      <c r="C223" s="37">
        <v>117</v>
      </c>
    </row>
    <row r="224" spans="1:3" ht="17.399999999999999" x14ac:dyDescent="0.3">
      <c r="A224" s="47">
        <v>22275</v>
      </c>
      <c r="B224" s="37" t="s">
        <v>266</v>
      </c>
      <c r="C224" s="37">
        <v>33</v>
      </c>
    </row>
    <row r="225" spans="1:3" ht="17.399999999999999" x14ac:dyDescent="0.3">
      <c r="A225" s="47">
        <v>22387</v>
      </c>
      <c r="B225" s="37" t="s">
        <v>339</v>
      </c>
      <c r="C225" s="37">
        <v>57</v>
      </c>
    </row>
    <row r="226" spans="1:3" ht="17.399999999999999" x14ac:dyDescent="0.3">
      <c r="A226" s="47">
        <v>22475</v>
      </c>
      <c r="B226" s="37" t="s">
        <v>253</v>
      </c>
      <c r="C226" s="37">
        <v>23</v>
      </c>
    </row>
    <row r="227" spans="1:3" ht="17.399999999999999" x14ac:dyDescent="0.3">
      <c r="A227" s="47">
        <v>22550</v>
      </c>
      <c r="B227" s="37" t="s">
        <v>279</v>
      </c>
      <c r="C227" s="37">
        <v>35</v>
      </c>
    </row>
    <row r="228" spans="1:3" ht="17.399999999999999" x14ac:dyDescent="0.3">
      <c r="A228" s="47">
        <v>22560</v>
      </c>
      <c r="B228" s="37" t="s">
        <v>864</v>
      </c>
      <c r="C228" s="37">
        <v>109</v>
      </c>
    </row>
    <row r="229" spans="1:3" ht="17.399999999999999" x14ac:dyDescent="0.3">
      <c r="A229" s="47">
        <v>22660</v>
      </c>
      <c r="B229" s="37" t="s">
        <v>228</v>
      </c>
      <c r="C229" s="37">
        <v>19</v>
      </c>
    </row>
    <row r="230" spans="1:3" ht="17.399999999999999" x14ac:dyDescent="0.3">
      <c r="A230" s="47">
        <v>22775</v>
      </c>
      <c r="B230" s="37" t="s">
        <v>215</v>
      </c>
      <c r="C230" s="37">
        <v>17</v>
      </c>
    </row>
    <row r="231" spans="1:3" ht="17.399999999999999" x14ac:dyDescent="0.3">
      <c r="A231" s="47">
        <v>22975</v>
      </c>
      <c r="B231" s="37" t="s">
        <v>531</v>
      </c>
      <c r="C231" s="37">
        <v>86</v>
      </c>
    </row>
    <row r="232" spans="1:3" ht="17.399999999999999" x14ac:dyDescent="0.3">
      <c r="A232" s="47">
        <v>23050</v>
      </c>
      <c r="B232" s="37" t="s">
        <v>391</v>
      </c>
      <c r="C232" s="37">
        <v>61</v>
      </c>
    </row>
    <row r="233" spans="1:3" ht="17.399999999999999" x14ac:dyDescent="0.3">
      <c r="A233" s="47">
        <v>23125</v>
      </c>
      <c r="B233" s="37" t="s">
        <v>885</v>
      </c>
      <c r="C233" s="37">
        <v>113</v>
      </c>
    </row>
    <row r="234" spans="1:3" ht="17.399999999999999" x14ac:dyDescent="0.3">
      <c r="A234" s="47">
        <v>23375</v>
      </c>
      <c r="B234" s="37" t="s">
        <v>945</v>
      </c>
      <c r="C234" s="37">
        <v>117</v>
      </c>
    </row>
    <row r="235" spans="1:3" ht="17.399999999999999" x14ac:dyDescent="0.3">
      <c r="A235" s="47">
        <v>23730</v>
      </c>
      <c r="B235" s="37" t="s">
        <v>310</v>
      </c>
      <c r="C235" s="37">
        <v>51</v>
      </c>
    </row>
    <row r="236" spans="1:3" ht="17.399999999999999" x14ac:dyDescent="0.3">
      <c r="A236" s="47">
        <v>23850</v>
      </c>
      <c r="B236" s="37" t="s">
        <v>304</v>
      </c>
      <c r="C236" s="37">
        <v>49</v>
      </c>
    </row>
    <row r="237" spans="1:3" ht="17.399999999999999" x14ac:dyDescent="0.3">
      <c r="A237" s="47">
        <v>23875</v>
      </c>
      <c r="B237" s="37" t="s">
        <v>305</v>
      </c>
      <c r="C237" s="37">
        <v>49</v>
      </c>
    </row>
    <row r="238" spans="1:3" ht="17.399999999999999" x14ac:dyDescent="0.3">
      <c r="A238" s="47">
        <v>24000</v>
      </c>
      <c r="B238" s="37" t="s">
        <v>198</v>
      </c>
      <c r="C238" s="37">
        <v>11</v>
      </c>
    </row>
    <row r="239" spans="1:3" ht="17.399999999999999" x14ac:dyDescent="0.3">
      <c r="A239" s="47">
        <v>24100</v>
      </c>
      <c r="B239" s="37" t="s">
        <v>833</v>
      </c>
      <c r="C239" s="37">
        <v>105</v>
      </c>
    </row>
    <row r="240" spans="1:3" ht="17.399999999999999" x14ac:dyDescent="0.3">
      <c r="A240" s="47">
        <v>24125</v>
      </c>
      <c r="B240" s="37" t="s">
        <v>467</v>
      </c>
      <c r="C240" s="37">
        <v>71</v>
      </c>
    </row>
    <row r="241" spans="1:3" ht="17.399999999999999" x14ac:dyDescent="0.3">
      <c r="A241" s="47">
        <v>24150</v>
      </c>
      <c r="B241" s="37" t="s">
        <v>460</v>
      </c>
      <c r="C241" s="37">
        <v>71</v>
      </c>
    </row>
    <row r="242" spans="1:3" ht="17.399999999999999" x14ac:dyDescent="0.3">
      <c r="A242" s="47">
        <v>24175</v>
      </c>
      <c r="B242" s="37" t="s">
        <v>466</v>
      </c>
      <c r="C242" s="37">
        <v>71</v>
      </c>
    </row>
    <row r="243" spans="1:3" ht="17.399999999999999" x14ac:dyDescent="0.3">
      <c r="A243" s="47">
        <v>24300</v>
      </c>
      <c r="B243" s="37" t="s">
        <v>875</v>
      </c>
      <c r="C243" s="37">
        <v>111</v>
      </c>
    </row>
    <row r="244" spans="1:3" ht="17.399999999999999" x14ac:dyDescent="0.3">
      <c r="A244" s="47">
        <v>24337</v>
      </c>
      <c r="B244" s="37" t="s">
        <v>874</v>
      </c>
      <c r="C244" s="37">
        <v>111</v>
      </c>
    </row>
    <row r="245" spans="1:3" ht="17.399999999999999" x14ac:dyDescent="0.3">
      <c r="A245" s="47">
        <v>24387</v>
      </c>
      <c r="B245" s="37" t="s">
        <v>876</v>
      </c>
      <c r="C245" s="37">
        <v>111</v>
      </c>
    </row>
    <row r="246" spans="1:3" ht="17.399999999999999" x14ac:dyDescent="0.3">
      <c r="A246" s="47">
        <v>24475</v>
      </c>
      <c r="B246" s="37" t="s">
        <v>625</v>
      </c>
      <c r="C246" s="37">
        <v>91</v>
      </c>
    </row>
    <row r="247" spans="1:3" ht="17.399999999999999" x14ac:dyDescent="0.3">
      <c r="A247" s="47">
        <v>24500</v>
      </c>
      <c r="B247" s="37" t="s">
        <v>255</v>
      </c>
      <c r="C247" s="37">
        <v>23</v>
      </c>
    </row>
    <row r="248" spans="1:3" ht="17.399999999999999" x14ac:dyDescent="0.3">
      <c r="A248" s="47">
        <v>24562</v>
      </c>
      <c r="B248" s="37" t="s">
        <v>556</v>
      </c>
      <c r="C248" s="37">
        <v>86</v>
      </c>
    </row>
    <row r="249" spans="1:3" ht="17.399999999999999" x14ac:dyDescent="0.3">
      <c r="A249" s="47">
        <v>24581</v>
      </c>
      <c r="B249" s="37" t="s">
        <v>411</v>
      </c>
      <c r="C249" s="37">
        <v>69</v>
      </c>
    </row>
    <row r="250" spans="1:3" ht="17.399999999999999" x14ac:dyDescent="0.3">
      <c r="A250" s="47">
        <v>24710</v>
      </c>
      <c r="B250" s="37" t="s">
        <v>170</v>
      </c>
      <c r="C250" s="37">
        <v>11</v>
      </c>
    </row>
    <row r="251" spans="1:3" ht="17.399999999999999" x14ac:dyDescent="0.3">
      <c r="A251" s="47">
        <v>24825</v>
      </c>
      <c r="B251" s="37" t="s">
        <v>994</v>
      </c>
      <c r="C251" s="37">
        <v>131</v>
      </c>
    </row>
    <row r="252" spans="1:3" ht="17.399999999999999" x14ac:dyDescent="0.3">
      <c r="A252" s="47">
        <v>24900</v>
      </c>
      <c r="B252" s="37" t="s">
        <v>816</v>
      </c>
      <c r="C252" s="37">
        <v>105</v>
      </c>
    </row>
    <row r="253" spans="1:3" ht="17.399999999999999" x14ac:dyDescent="0.3">
      <c r="A253" s="47">
        <v>24925</v>
      </c>
      <c r="B253" s="37" t="s">
        <v>868</v>
      </c>
      <c r="C253" s="37">
        <v>109</v>
      </c>
    </row>
    <row r="254" spans="1:3" ht="17.399999999999999" x14ac:dyDescent="0.3">
      <c r="A254" s="47">
        <v>24975</v>
      </c>
      <c r="B254" s="37" t="s">
        <v>433</v>
      </c>
      <c r="C254" s="37">
        <v>69</v>
      </c>
    </row>
    <row r="255" spans="1:3" ht="17.399999999999999" x14ac:dyDescent="0.3">
      <c r="A255" s="47">
        <v>25000</v>
      </c>
      <c r="B255" s="37" t="s">
        <v>915</v>
      </c>
      <c r="C255" s="37">
        <v>115</v>
      </c>
    </row>
    <row r="256" spans="1:3" ht="17.399999999999999" x14ac:dyDescent="0.3">
      <c r="A256" s="47">
        <v>25025</v>
      </c>
      <c r="B256" s="37" t="s">
        <v>846</v>
      </c>
      <c r="C256" s="37">
        <v>105</v>
      </c>
    </row>
    <row r="257" spans="1:3" ht="17.399999999999999" x14ac:dyDescent="0.3">
      <c r="A257" s="47">
        <v>25125</v>
      </c>
      <c r="B257" s="37" t="s">
        <v>828</v>
      </c>
      <c r="C257" s="37">
        <v>105</v>
      </c>
    </row>
    <row r="258" spans="1:3" ht="17.399999999999999" x14ac:dyDescent="0.3">
      <c r="A258" s="47">
        <v>25175</v>
      </c>
      <c r="B258" s="37" t="s">
        <v>115</v>
      </c>
      <c r="C258" s="37">
        <v>1</v>
      </c>
    </row>
    <row r="259" spans="1:3" ht="17.399999999999999" x14ac:dyDescent="0.3">
      <c r="A259" s="47">
        <v>25392</v>
      </c>
      <c r="B259" s="37" t="s">
        <v>889</v>
      </c>
      <c r="C259" s="37">
        <v>113</v>
      </c>
    </row>
    <row r="260" spans="1:3" ht="17.399999999999999" x14ac:dyDescent="0.3">
      <c r="A260" s="47">
        <v>25475</v>
      </c>
      <c r="B260" s="37" t="s">
        <v>317</v>
      </c>
      <c r="C260" s="37">
        <v>53</v>
      </c>
    </row>
    <row r="261" spans="1:3" ht="17.399999999999999" x14ac:dyDescent="0.3">
      <c r="A261" s="47">
        <v>25550</v>
      </c>
      <c r="B261" s="37" t="s">
        <v>306</v>
      </c>
      <c r="C261" s="37">
        <v>49</v>
      </c>
    </row>
    <row r="262" spans="1:3" ht="17.399999999999999" x14ac:dyDescent="0.3">
      <c r="A262" s="47">
        <v>25655</v>
      </c>
      <c r="B262" s="37" t="s">
        <v>445</v>
      </c>
      <c r="C262" s="37">
        <v>71</v>
      </c>
    </row>
    <row r="263" spans="1:3" ht="17.399999999999999" x14ac:dyDescent="0.3">
      <c r="A263" s="47">
        <v>25750</v>
      </c>
      <c r="B263" s="37" t="s">
        <v>944</v>
      </c>
      <c r="C263" s="37">
        <v>117</v>
      </c>
    </row>
    <row r="264" spans="1:3" ht="17.399999999999999" x14ac:dyDescent="0.3">
      <c r="A264" s="47">
        <v>25900</v>
      </c>
      <c r="B264" s="37" t="s">
        <v>355</v>
      </c>
      <c r="C264" s="37">
        <v>57</v>
      </c>
    </row>
    <row r="265" spans="1:3" ht="17.399999999999999" x14ac:dyDescent="0.3">
      <c r="A265" s="47">
        <v>25925</v>
      </c>
      <c r="B265" s="37" t="s">
        <v>377</v>
      </c>
      <c r="C265" s="37">
        <v>61</v>
      </c>
    </row>
    <row r="266" spans="1:3" ht="17.399999999999999" x14ac:dyDescent="0.3">
      <c r="A266" s="47">
        <v>25987</v>
      </c>
      <c r="B266" s="37" t="s">
        <v>582</v>
      </c>
      <c r="C266" s="37">
        <v>86</v>
      </c>
    </row>
    <row r="267" spans="1:3" ht="17.399999999999999" x14ac:dyDescent="0.3">
      <c r="A267" s="47">
        <v>26000</v>
      </c>
      <c r="B267" s="37" t="s">
        <v>966</v>
      </c>
      <c r="C267" s="37">
        <v>127</v>
      </c>
    </row>
    <row r="268" spans="1:3" ht="17.399999999999999" x14ac:dyDescent="0.3">
      <c r="A268" s="47">
        <v>26050</v>
      </c>
      <c r="B268" s="37" t="s">
        <v>692</v>
      </c>
      <c r="C268" s="37">
        <v>99</v>
      </c>
    </row>
    <row r="269" spans="1:3" ht="17.399999999999999" x14ac:dyDescent="0.3">
      <c r="A269" s="47">
        <v>26075</v>
      </c>
      <c r="B269" s="37" t="s">
        <v>118</v>
      </c>
      <c r="C269" s="37">
        <v>3</v>
      </c>
    </row>
    <row r="270" spans="1:3" ht="17.399999999999999" x14ac:dyDescent="0.3">
      <c r="A270" s="47">
        <v>26100</v>
      </c>
      <c r="B270" s="37" t="s">
        <v>573</v>
      </c>
      <c r="C270" s="37">
        <v>86</v>
      </c>
    </row>
    <row r="271" spans="1:3" ht="17.399999999999999" x14ac:dyDescent="0.3">
      <c r="A271" s="47">
        <v>26250</v>
      </c>
      <c r="B271" s="37" t="s">
        <v>558</v>
      </c>
      <c r="C271" s="37">
        <v>86</v>
      </c>
    </row>
    <row r="272" spans="1:3" ht="17.399999999999999" x14ac:dyDescent="0.3">
      <c r="A272" s="47">
        <v>26300</v>
      </c>
      <c r="B272" s="37" t="s">
        <v>236</v>
      </c>
      <c r="C272" s="37">
        <v>21</v>
      </c>
    </row>
    <row r="273" spans="1:3" ht="17.399999999999999" x14ac:dyDescent="0.3">
      <c r="A273" s="47">
        <v>26375</v>
      </c>
      <c r="B273" s="37" t="s">
        <v>560</v>
      </c>
      <c r="C273" s="37">
        <v>86</v>
      </c>
    </row>
    <row r="274" spans="1:3" ht="17.399999999999999" x14ac:dyDescent="0.3">
      <c r="A274" s="47">
        <v>26475</v>
      </c>
      <c r="B274" s="37" t="s">
        <v>648</v>
      </c>
      <c r="C274" s="37">
        <v>95</v>
      </c>
    </row>
    <row r="275" spans="1:3" ht="17.399999999999999" x14ac:dyDescent="0.3">
      <c r="A275" s="47">
        <v>26550</v>
      </c>
      <c r="B275" s="37" t="s">
        <v>719</v>
      </c>
      <c r="C275" s="37">
        <v>99</v>
      </c>
    </row>
    <row r="276" spans="1:3" ht="17.399999999999999" x14ac:dyDescent="0.3">
      <c r="A276" s="47">
        <v>26700</v>
      </c>
      <c r="B276" s="37" t="s">
        <v>268</v>
      </c>
      <c r="C276" s="37">
        <v>33</v>
      </c>
    </row>
    <row r="277" spans="1:3" ht="17.399999999999999" x14ac:dyDescent="0.3">
      <c r="A277" s="47">
        <v>26775</v>
      </c>
      <c r="B277" s="37" t="s">
        <v>240</v>
      </c>
      <c r="C277" s="37">
        <v>21</v>
      </c>
    </row>
    <row r="278" spans="1:3" ht="17.399999999999999" x14ac:dyDescent="0.3">
      <c r="A278" s="47">
        <v>26900</v>
      </c>
      <c r="B278" s="37" t="s">
        <v>649</v>
      </c>
      <c r="C278" s="37">
        <v>95</v>
      </c>
    </row>
    <row r="279" spans="1:3" ht="17.399999999999999" x14ac:dyDescent="0.3">
      <c r="A279" s="47">
        <v>26925</v>
      </c>
      <c r="B279" s="37" t="s">
        <v>275</v>
      </c>
      <c r="C279" s="37">
        <v>33</v>
      </c>
    </row>
    <row r="280" spans="1:3" ht="17.399999999999999" x14ac:dyDescent="0.3">
      <c r="A280" s="47">
        <v>26950</v>
      </c>
      <c r="B280" s="37" t="s">
        <v>578</v>
      </c>
      <c r="C280" s="37">
        <v>86</v>
      </c>
    </row>
    <row r="281" spans="1:3" ht="17.399999999999999" x14ac:dyDescent="0.3">
      <c r="A281" s="47">
        <v>27000</v>
      </c>
      <c r="B281" s="37" t="s">
        <v>402</v>
      </c>
      <c r="C281" s="37">
        <v>63</v>
      </c>
    </row>
    <row r="282" spans="1:3" ht="17.399999999999999" x14ac:dyDescent="0.3">
      <c r="A282" s="47">
        <v>27175</v>
      </c>
      <c r="B282" s="37" t="s">
        <v>394</v>
      </c>
      <c r="C282" s="37">
        <v>63</v>
      </c>
    </row>
    <row r="283" spans="1:3" ht="17.399999999999999" x14ac:dyDescent="0.3">
      <c r="A283" s="47">
        <v>27256</v>
      </c>
      <c r="B283" s="37" t="s">
        <v>157</v>
      </c>
      <c r="C283" s="37">
        <v>9</v>
      </c>
    </row>
    <row r="284" spans="1:3" ht="17.399999999999999" x14ac:dyDescent="0.3">
      <c r="A284" s="47">
        <v>27322</v>
      </c>
      <c r="B284" s="37" t="s">
        <v>743</v>
      </c>
      <c r="C284" s="37">
        <v>99</v>
      </c>
    </row>
    <row r="285" spans="1:3" ht="17.399999999999999" x14ac:dyDescent="0.3">
      <c r="A285" s="47">
        <v>27360</v>
      </c>
      <c r="B285" s="37" t="s">
        <v>781</v>
      </c>
      <c r="C285" s="37">
        <v>103</v>
      </c>
    </row>
    <row r="286" spans="1:3" ht="17.399999999999999" x14ac:dyDescent="0.3">
      <c r="A286" s="47">
        <v>27400</v>
      </c>
      <c r="B286" s="37" t="s">
        <v>231</v>
      </c>
      <c r="C286" s="37">
        <v>19</v>
      </c>
    </row>
    <row r="287" spans="1:3" ht="17.399999999999999" x14ac:dyDescent="0.3">
      <c r="A287" s="47">
        <v>27550</v>
      </c>
      <c r="B287" s="37" t="s">
        <v>290</v>
      </c>
      <c r="C287" s="37">
        <v>39</v>
      </c>
    </row>
    <row r="288" spans="1:3" ht="17.399999999999999" x14ac:dyDescent="0.3">
      <c r="A288" s="47">
        <v>27575</v>
      </c>
      <c r="B288" s="37" t="s">
        <v>497</v>
      </c>
      <c r="C288" s="37">
        <v>79</v>
      </c>
    </row>
    <row r="289" spans="1:3" ht="17.399999999999999" x14ac:dyDescent="0.3">
      <c r="A289" s="47">
        <v>27600</v>
      </c>
      <c r="B289" s="37" t="s">
        <v>399</v>
      </c>
      <c r="C289" s="37">
        <v>63</v>
      </c>
    </row>
    <row r="290" spans="1:3" ht="17.399999999999999" x14ac:dyDescent="0.3">
      <c r="A290" s="47">
        <v>27635</v>
      </c>
      <c r="B290" s="37" t="s">
        <v>845</v>
      </c>
      <c r="C290" s="37">
        <v>105</v>
      </c>
    </row>
    <row r="291" spans="1:3" ht="17.399999999999999" x14ac:dyDescent="0.3">
      <c r="A291" s="47">
        <v>27650</v>
      </c>
      <c r="B291" s="37" t="s">
        <v>286</v>
      </c>
      <c r="C291" s="37">
        <v>39</v>
      </c>
    </row>
    <row r="292" spans="1:3" ht="17.399999999999999" x14ac:dyDescent="0.3">
      <c r="A292" s="47">
        <v>27775</v>
      </c>
      <c r="B292" s="37" t="s">
        <v>210</v>
      </c>
      <c r="C292" s="37">
        <v>15</v>
      </c>
    </row>
    <row r="293" spans="1:3" ht="17.399999999999999" x14ac:dyDescent="0.3">
      <c r="A293" s="47">
        <v>27800</v>
      </c>
      <c r="B293" s="37" t="s">
        <v>420</v>
      </c>
      <c r="C293" s="37">
        <v>69</v>
      </c>
    </row>
    <row r="294" spans="1:3" ht="17.399999999999999" x14ac:dyDescent="0.3">
      <c r="A294" s="47">
        <v>28000</v>
      </c>
      <c r="B294" s="37" t="s">
        <v>895</v>
      </c>
      <c r="C294" s="37">
        <v>113</v>
      </c>
    </row>
    <row r="295" spans="1:3" ht="17.399999999999999" x14ac:dyDescent="0.3">
      <c r="A295" s="47">
        <v>28050</v>
      </c>
      <c r="B295" s="37" t="s">
        <v>935</v>
      </c>
      <c r="C295" s="37">
        <v>115</v>
      </c>
    </row>
    <row r="296" spans="1:3" ht="17.399999999999999" x14ac:dyDescent="0.3">
      <c r="A296" s="47">
        <v>28175</v>
      </c>
      <c r="B296" s="37" t="s">
        <v>779</v>
      </c>
      <c r="C296" s="37">
        <v>103</v>
      </c>
    </row>
    <row r="297" spans="1:3" ht="17.399999999999999" x14ac:dyDescent="0.3">
      <c r="A297" s="47">
        <v>28275</v>
      </c>
      <c r="B297" s="37" t="s">
        <v>723</v>
      </c>
      <c r="C297" s="37">
        <v>99</v>
      </c>
    </row>
    <row r="298" spans="1:3" ht="17.399999999999999" x14ac:dyDescent="0.3">
      <c r="A298" s="47">
        <v>28305</v>
      </c>
      <c r="B298" s="37" t="s">
        <v>700</v>
      </c>
      <c r="C298" s="37">
        <v>99</v>
      </c>
    </row>
    <row r="299" spans="1:3" ht="17.399999999999999" x14ac:dyDescent="0.3">
      <c r="A299" s="47">
        <v>28400</v>
      </c>
      <c r="B299" s="37" t="s">
        <v>822</v>
      </c>
      <c r="C299" s="37">
        <v>105</v>
      </c>
    </row>
    <row r="300" spans="1:3" ht="17.399999999999999" x14ac:dyDescent="0.3">
      <c r="A300" s="47">
        <v>28452</v>
      </c>
      <c r="B300" s="37" t="s">
        <v>177</v>
      </c>
      <c r="C300" s="37">
        <v>11</v>
      </c>
    </row>
    <row r="301" spans="1:3" ht="17.399999999999999" x14ac:dyDescent="0.3">
      <c r="A301" s="47">
        <v>28575</v>
      </c>
      <c r="B301" s="37" t="s">
        <v>132</v>
      </c>
      <c r="C301" s="37">
        <v>7</v>
      </c>
    </row>
    <row r="302" spans="1:3" ht="17.399999999999999" x14ac:dyDescent="0.3">
      <c r="A302" s="47">
        <v>28650</v>
      </c>
      <c r="B302" s="37" t="s">
        <v>812</v>
      </c>
      <c r="C302" s="37">
        <v>103</v>
      </c>
    </row>
    <row r="303" spans="1:3" ht="17.399999999999999" x14ac:dyDescent="0.3">
      <c r="A303" s="47">
        <v>28800</v>
      </c>
      <c r="B303" s="37" t="s">
        <v>203</v>
      </c>
      <c r="C303" s="37">
        <v>15</v>
      </c>
    </row>
    <row r="304" spans="1:3" ht="17.399999999999999" x14ac:dyDescent="0.3">
      <c r="A304" s="47">
        <v>28925</v>
      </c>
      <c r="B304" s="37" t="s">
        <v>312</v>
      </c>
      <c r="C304" s="37">
        <v>51</v>
      </c>
    </row>
    <row r="305" spans="1:3" ht="17.399999999999999" x14ac:dyDescent="0.3">
      <c r="A305" s="47">
        <v>28937</v>
      </c>
      <c r="B305" s="37" t="s">
        <v>469</v>
      </c>
      <c r="C305" s="37">
        <v>71</v>
      </c>
    </row>
    <row r="306" spans="1:3" ht="17.399999999999999" x14ac:dyDescent="0.3">
      <c r="A306" s="47">
        <v>29000</v>
      </c>
      <c r="B306" s="37" t="s">
        <v>883</v>
      </c>
      <c r="C306" s="37">
        <v>113</v>
      </c>
    </row>
    <row r="307" spans="1:3" ht="17.399999999999999" x14ac:dyDescent="0.3">
      <c r="A307" s="47">
        <v>29100</v>
      </c>
      <c r="B307" s="37" t="s">
        <v>859</v>
      </c>
      <c r="C307" s="37">
        <v>109</v>
      </c>
    </row>
    <row r="308" spans="1:3" ht="17.399999999999999" x14ac:dyDescent="0.3">
      <c r="A308" s="47">
        <v>29150</v>
      </c>
      <c r="B308" s="37" t="s">
        <v>291</v>
      </c>
      <c r="C308" s="37">
        <v>39</v>
      </c>
    </row>
    <row r="309" spans="1:3" ht="17.399999999999999" x14ac:dyDescent="0.3">
      <c r="A309" s="47">
        <v>29200</v>
      </c>
      <c r="B309" s="37" t="s">
        <v>702</v>
      </c>
      <c r="C309" s="37">
        <v>99</v>
      </c>
    </row>
    <row r="310" spans="1:3" ht="17.399999999999999" x14ac:dyDescent="0.3">
      <c r="A310" s="47">
        <v>29275</v>
      </c>
      <c r="B310" s="37" t="s">
        <v>113</v>
      </c>
      <c r="C310" s="37">
        <v>1</v>
      </c>
    </row>
    <row r="311" spans="1:3" ht="17.399999999999999" x14ac:dyDescent="0.3">
      <c r="A311" s="47">
        <v>29320</v>
      </c>
      <c r="B311" s="37" t="s">
        <v>947</v>
      </c>
      <c r="C311" s="37">
        <v>117</v>
      </c>
    </row>
    <row r="312" spans="1:3" ht="17.399999999999999" x14ac:dyDescent="0.3">
      <c r="A312" s="47">
        <v>29385</v>
      </c>
      <c r="B312" s="37" t="s">
        <v>753</v>
      </c>
      <c r="C312" s="37">
        <v>101</v>
      </c>
    </row>
    <row r="313" spans="1:3" ht="17.399999999999999" x14ac:dyDescent="0.3">
      <c r="A313" s="47">
        <v>29425</v>
      </c>
      <c r="B313" s="37" t="s">
        <v>69</v>
      </c>
      <c r="C313" s="37">
        <v>17</v>
      </c>
    </row>
    <row r="314" spans="1:3" ht="17.399999999999999" x14ac:dyDescent="0.3">
      <c r="A314" s="47">
        <v>29437</v>
      </c>
      <c r="B314" s="37" t="s">
        <v>325</v>
      </c>
      <c r="C314" s="37">
        <v>53</v>
      </c>
    </row>
    <row r="315" spans="1:3" ht="17.399999999999999" x14ac:dyDescent="0.3">
      <c r="A315" s="47">
        <v>30000</v>
      </c>
      <c r="B315" s="37" t="s">
        <v>542</v>
      </c>
      <c r="C315" s="37">
        <v>86</v>
      </c>
    </row>
    <row r="316" spans="1:3" ht="17.399999999999999" x14ac:dyDescent="0.3">
      <c r="A316" s="47">
        <v>30025</v>
      </c>
      <c r="B316" s="37" t="s">
        <v>565</v>
      </c>
      <c r="C316" s="37">
        <v>86</v>
      </c>
    </row>
    <row r="317" spans="1:3" ht="17.399999999999999" x14ac:dyDescent="0.3">
      <c r="A317" s="47">
        <v>30200</v>
      </c>
      <c r="B317" s="37" t="s">
        <v>699</v>
      </c>
      <c r="C317" s="37">
        <v>99</v>
      </c>
    </row>
    <row r="318" spans="1:3" ht="17.399999999999999" x14ac:dyDescent="0.3">
      <c r="A318" s="47">
        <v>30225</v>
      </c>
      <c r="B318" s="37" t="s">
        <v>825</v>
      </c>
      <c r="C318" s="37">
        <v>105</v>
      </c>
    </row>
    <row r="319" spans="1:3" ht="17.399999999999999" x14ac:dyDescent="0.3">
      <c r="A319" s="47">
        <v>30325</v>
      </c>
      <c r="B319" s="37" t="s">
        <v>835</v>
      </c>
      <c r="C319" s="37">
        <v>105</v>
      </c>
    </row>
    <row r="320" spans="1:3" ht="17.399999999999999" x14ac:dyDescent="0.3">
      <c r="A320" s="47">
        <v>30494</v>
      </c>
      <c r="B320" s="37" t="s">
        <v>329</v>
      </c>
      <c r="C320" s="37">
        <v>53</v>
      </c>
    </row>
    <row r="321" spans="1:3" ht="17.399999999999999" x14ac:dyDescent="0.3">
      <c r="A321" s="47">
        <v>30525</v>
      </c>
      <c r="B321" s="37" t="s">
        <v>112</v>
      </c>
      <c r="C321" s="37">
        <v>1</v>
      </c>
    </row>
    <row r="322" spans="1:3" ht="17.399999999999999" x14ac:dyDescent="0.3">
      <c r="A322" s="47">
        <v>30700</v>
      </c>
      <c r="B322" s="37" t="s">
        <v>824</v>
      </c>
      <c r="C322" s="37">
        <v>105</v>
      </c>
    </row>
    <row r="323" spans="1:3" ht="17.399999999999999" x14ac:dyDescent="0.3">
      <c r="A323" s="47">
        <v>30750</v>
      </c>
      <c r="B323" s="37" t="s">
        <v>615</v>
      </c>
      <c r="C323" s="37">
        <v>89</v>
      </c>
    </row>
    <row r="324" spans="1:3" ht="17.399999999999999" x14ac:dyDescent="0.3">
      <c r="A324" s="47">
        <v>30800</v>
      </c>
      <c r="B324" s="37" t="s">
        <v>321</v>
      </c>
      <c r="C324" s="37">
        <v>53</v>
      </c>
    </row>
    <row r="325" spans="1:3" ht="17.399999999999999" x14ac:dyDescent="0.3">
      <c r="A325" s="47">
        <v>30850</v>
      </c>
      <c r="B325" s="37" t="s">
        <v>184</v>
      </c>
      <c r="C325" s="37">
        <v>11</v>
      </c>
    </row>
    <row r="326" spans="1:3" ht="17.399999999999999" x14ac:dyDescent="0.3">
      <c r="A326" s="47">
        <v>30858</v>
      </c>
      <c r="B326" s="37" t="s">
        <v>183</v>
      </c>
      <c r="C326" s="37">
        <v>11</v>
      </c>
    </row>
    <row r="327" spans="1:3" ht="17.399999999999999" x14ac:dyDescent="0.3">
      <c r="A327" s="47">
        <v>30975</v>
      </c>
      <c r="B327" s="37" t="s">
        <v>525</v>
      </c>
      <c r="C327" s="37">
        <v>85</v>
      </c>
    </row>
    <row r="328" spans="1:3" ht="17.399999999999999" x14ac:dyDescent="0.3">
      <c r="A328" s="47">
        <v>31025</v>
      </c>
      <c r="B328" s="37" t="s">
        <v>650</v>
      </c>
      <c r="C328" s="37">
        <v>95</v>
      </c>
    </row>
    <row r="329" spans="1:3" ht="17.399999999999999" x14ac:dyDescent="0.3">
      <c r="A329" s="47">
        <v>31075</v>
      </c>
      <c r="B329" s="37" t="s">
        <v>766</v>
      </c>
      <c r="C329" s="37">
        <v>101</v>
      </c>
    </row>
    <row r="330" spans="1:3" ht="17.399999999999999" x14ac:dyDescent="0.3">
      <c r="A330" s="47">
        <v>31275</v>
      </c>
      <c r="B330" s="37" t="s">
        <v>908</v>
      </c>
      <c r="C330" s="37">
        <v>113</v>
      </c>
    </row>
    <row r="331" spans="1:3" ht="17.399999999999999" x14ac:dyDescent="0.3">
      <c r="A331" s="47">
        <v>31350</v>
      </c>
      <c r="B331" s="37" t="s">
        <v>981</v>
      </c>
      <c r="C331" s="37">
        <v>127</v>
      </c>
    </row>
    <row r="332" spans="1:3" ht="17.399999999999999" x14ac:dyDescent="0.3">
      <c r="A332" s="47">
        <v>32000</v>
      </c>
      <c r="B332" s="37" t="s">
        <v>187</v>
      </c>
      <c r="C332" s="37">
        <v>11</v>
      </c>
    </row>
    <row r="333" spans="1:3" ht="17.399999999999999" x14ac:dyDescent="0.3">
      <c r="A333" s="47">
        <v>32150</v>
      </c>
      <c r="B333" s="37" t="s">
        <v>510</v>
      </c>
      <c r="C333" s="37">
        <v>81</v>
      </c>
    </row>
    <row r="334" spans="1:3" ht="17.399999999999999" x14ac:dyDescent="0.3">
      <c r="A334" s="47">
        <v>32250</v>
      </c>
      <c r="B334" s="37" t="s">
        <v>815</v>
      </c>
      <c r="C334" s="37">
        <v>105</v>
      </c>
    </row>
    <row r="335" spans="1:3" ht="17.399999999999999" x14ac:dyDescent="0.3">
      <c r="A335" s="47">
        <v>32275</v>
      </c>
      <c r="B335" s="37" t="s">
        <v>597</v>
      </c>
      <c r="C335" s="37">
        <v>86</v>
      </c>
    </row>
    <row r="336" spans="1:3" ht="17.399999999999999" x14ac:dyDescent="0.3">
      <c r="A336" s="47">
        <v>32325</v>
      </c>
      <c r="B336" s="37" t="s">
        <v>532</v>
      </c>
      <c r="C336" s="37">
        <v>86</v>
      </c>
    </row>
    <row r="337" spans="1:3" ht="17.399999999999999" x14ac:dyDescent="0.3">
      <c r="A337" s="47">
        <v>32375</v>
      </c>
      <c r="B337" s="37" t="s">
        <v>224</v>
      </c>
      <c r="C337" s="37">
        <v>17</v>
      </c>
    </row>
    <row r="338" spans="1:3" ht="17.399999999999999" x14ac:dyDescent="0.3">
      <c r="A338" s="47">
        <v>32400</v>
      </c>
      <c r="B338" s="37" t="s">
        <v>218</v>
      </c>
      <c r="C338" s="37">
        <v>17</v>
      </c>
    </row>
    <row r="339" spans="1:3" ht="17.399999999999999" x14ac:dyDescent="0.3">
      <c r="A339" s="47">
        <v>32610</v>
      </c>
      <c r="B339" s="37" t="s">
        <v>653</v>
      </c>
      <c r="C339" s="37">
        <v>95</v>
      </c>
    </row>
    <row r="340" spans="1:3" ht="17.399999999999999" x14ac:dyDescent="0.3">
      <c r="A340" s="47">
        <v>32650</v>
      </c>
      <c r="B340" s="37" t="s">
        <v>259</v>
      </c>
      <c r="C340" s="37">
        <v>29</v>
      </c>
    </row>
    <row r="341" spans="1:3" ht="17.399999999999999" x14ac:dyDescent="0.3">
      <c r="A341" s="47">
        <v>32675</v>
      </c>
      <c r="B341" s="37" t="s">
        <v>493</v>
      </c>
      <c r="C341" s="37">
        <v>77</v>
      </c>
    </row>
    <row r="342" spans="1:3" ht="17.399999999999999" x14ac:dyDescent="0.3">
      <c r="A342" s="47">
        <v>32775</v>
      </c>
      <c r="B342" s="37" t="s">
        <v>414</v>
      </c>
      <c r="C342" s="37">
        <v>69</v>
      </c>
    </row>
    <row r="343" spans="1:3" ht="17.399999999999999" x14ac:dyDescent="0.3">
      <c r="A343" s="47">
        <v>32825</v>
      </c>
      <c r="B343" s="37" t="s">
        <v>759</v>
      </c>
      <c r="C343" s="37">
        <v>101</v>
      </c>
    </row>
    <row r="344" spans="1:3" ht="17.399999999999999" x14ac:dyDescent="0.3">
      <c r="A344" s="47">
        <v>32967</v>
      </c>
      <c r="B344" s="37" t="s">
        <v>662</v>
      </c>
      <c r="C344" s="37">
        <v>95</v>
      </c>
    </row>
    <row r="345" spans="1:3" ht="17.399999999999999" x14ac:dyDescent="0.3">
      <c r="A345" s="47">
        <v>32993</v>
      </c>
      <c r="B345" s="37" t="s">
        <v>879</v>
      </c>
      <c r="C345" s="37">
        <v>111</v>
      </c>
    </row>
    <row r="346" spans="1:3" ht="17.399999999999999" x14ac:dyDescent="0.3">
      <c r="A346" s="47">
        <v>33150</v>
      </c>
      <c r="B346" s="37" t="s">
        <v>704</v>
      </c>
      <c r="C346" s="37">
        <v>99</v>
      </c>
    </row>
    <row r="347" spans="1:3" ht="17.399999999999999" x14ac:dyDescent="0.3">
      <c r="A347" s="47">
        <v>33250</v>
      </c>
      <c r="B347" s="37" t="s">
        <v>239</v>
      </c>
      <c r="C347" s="37">
        <v>21</v>
      </c>
    </row>
    <row r="348" spans="1:3" ht="17.399999999999999" x14ac:dyDescent="0.3">
      <c r="A348" s="47">
        <v>33375</v>
      </c>
      <c r="B348" s="37" t="s">
        <v>160</v>
      </c>
      <c r="C348" s="37">
        <v>9</v>
      </c>
    </row>
    <row r="349" spans="1:3" ht="17.399999999999999" x14ac:dyDescent="0.3">
      <c r="A349" s="47">
        <v>33425</v>
      </c>
      <c r="B349" s="37" t="s">
        <v>559</v>
      </c>
      <c r="C349" s="37">
        <v>86</v>
      </c>
    </row>
    <row r="350" spans="1:3" ht="17.399999999999999" x14ac:dyDescent="0.3">
      <c r="A350" s="47">
        <v>33450</v>
      </c>
      <c r="B350" s="37" t="s">
        <v>146</v>
      </c>
      <c r="C350" s="37">
        <v>9</v>
      </c>
    </row>
    <row r="351" spans="1:3" ht="17.399999999999999" x14ac:dyDescent="0.3">
      <c r="A351" s="47">
        <v>33585</v>
      </c>
      <c r="B351" s="37" t="s">
        <v>873</v>
      </c>
      <c r="C351" s="37">
        <v>111</v>
      </c>
    </row>
    <row r="352" spans="1:3" ht="17.399999999999999" x14ac:dyDescent="0.3">
      <c r="A352" s="47">
        <v>33600</v>
      </c>
      <c r="B352" s="37" t="s">
        <v>384</v>
      </c>
      <c r="C352" s="37">
        <v>61</v>
      </c>
    </row>
    <row r="353" spans="1:3" ht="17.399999999999999" x14ac:dyDescent="0.3">
      <c r="A353" s="47">
        <v>33625</v>
      </c>
      <c r="B353" s="37" t="s">
        <v>801</v>
      </c>
      <c r="C353" s="37">
        <v>103</v>
      </c>
    </row>
    <row r="354" spans="1:3" ht="17.399999999999999" x14ac:dyDescent="0.3">
      <c r="A354" s="47">
        <v>33675</v>
      </c>
      <c r="B354" s="37" t="s">
        <v>788</v>
      </c>
      <c r="C354" s="37">
        <v>103</v>
      </c>
    </row>
    <row r="355" spans="1:3" ht="17.399999999999999" x14ac:dyDescent="0.3">
      <c r="A355" s="47">
        <v>33700</v>
      </c>
      <c r="B355" s="37" t="s">
        <v>522</v>
      </c>
      <c r="C355" s="37">
        <v>85</v>
      </c>
    </row>
    <row r="356" spans="1:3" ht="17.399999999999999" x14ac:dyDescent="0.3">
      <c r="A356" s="47">
        <v>33800</v>
      </c>
      <c r="B356" s="37" t="s">
        <v>479</v>
      </c>
      <c r="C356" s="37">
        <v>75</v>
      </c>
    </row>
    <row r="357" spans="1:3" ht="17.399999999999999" x14ac:dyDescent="0.3">
      <c r="A357" s="47">
        <v>33900</v>
      </c>
      <c r="B357" s="37" t="s">
        <v>854</v>
      </c>
      <c r="C357" s="37">
        <v>107</v>
      </c>
    </row>
    <row r="358" spans="1:3" ht="17.399999999999999" x14ac:dyDescent="0.3">
      <c r="A358" s="47">
        <v>33950</v>
      </c>
      <c r="B358" s="37" t="s">
        <v>225</v>
      </c>
      <c r="C358" s="37">
        <v>17</v>
      </c>
    </row>
    <row r="359" spans="1:3" ht="17.399999999999999" x14ac:dyDescent="0.3">
      <c r="A359" s="47">
        <v>33958</v>
      </c>
      <c r="B359" s="37" t="s">
        <v>212</v>
      </c>
      <c r="C359" s="37">
        <v>17</v>
      </c>
    </row>
    <row r="360" spans="1:3" ht="17.399999999999999" x14ac:dyDescent="0.3">
      <c r="A360" s="47">
        <v>33966</v>
      </c>
      <c r="B360" s="37" t="s">
        <v>219</v>
      </c>
      <c r="C360" s="37">
        <v>17</v>
      </c>
    </row>
    <row r="361" spans="1:3" ht="17.399999999999999" x14ac:dyDescent="0.3">
      <c r="A361" s="47">
        <v>34000</v>
      </c>
      <c r="B361" s="37" t="s">
        <v>849</v>
      </c>
      <c r="C361" s="37">
        <v>105</v>
      </c>
    </row>
    <row r="362" spans="1:3" ht="17.399999999999999" x14ac:dyDescent="0.3">
      <c r="A362" s="47">
        <v>34012</v>
      </c>
      <c r="B362" s="37" t="s">
        <v>463</v>
      </c>
      <c r="C362" s="37">
        <v>71</v>
      </c>
    </row>
    <row r="363" spans="1:3" ht="17.399999999999999" x14ac:dyDescent="0.3">
      <c r="A363" s="47">
        <v>34132</v>
      </c>
      <c r="B363" s="37" t="s">
        <v>602</v>
      </c>
      <c r="C363" s="37">
        <v>87</v>
      </c>
    </row>
    <row r="364" spans="1:3" ht="17.399999999999999" x14ac:dyDescent="0.3">
      <c r="A364" s="47">
        <v>34185</v>
      </c>
      <c r="B364" s="37" t="s">
        <v>241</v>
      </c>
      <c r="C364" s="37">
        <v>21</v>
      </c>
    </row>
    <row r="365" spans="1:3" ht="17.399999999999999" x14ac:dyDescent="0.3">
      <c r="A365" s="47">
        <v>34275</v>
      </c>
      <c r="B365" s="37" t="s">
        <v>322</v>
      </c>
      <c r="C365" s="37">
        <v>53</v>
      </c>
    </row>
    <row r="366" spans="1:3" ht="17.399999999999999" x14ac:dyDescent="0.3">
      <c r="A366" s="47">
        <v>34400</v>
      </c>
      <c r="B366" s="37" t="s">
        <v>563</v>
      </c>
      <c r="C366" s="37">
        <v>86</v>
      </c>
    </row>
    <row r="367" spans="1:3" ht="17.399999999999999" x14ac:dyDescent="0.3">
      <c r="A367" s="47">
        <v>35000</v>
      </c>
      <c r="B367" s="37" t="s">
        <v>265</v>
      </c>
      <c r="C367" s="37">
        <v>31</v>
      </c>
    </row>
    <row r="368" spans="1:3" ht="17.399999999999999" x14ac:dyDescent="0.3">
      <c r="A368" s="47">
        <v>35050</v>
      </c>
      <c r="B368" s="37" t="s">
        <v>261</v>
      </c>
      <c r="C368" s="37">
        <v>31</v>
      </c>
    </row>
    <row r="369" spans="1:3" ht="17.399999999999999" x14ac:dyDescent="0.3">
      <c r="A369" s="47">
        <v>35200</v>
      </c>
      <c r="B369" s="37" t="s">
        <v>398</v>
      </c>
      <c r="C369" s="37">
        <v>63</v>
      </c>
    </row>
    <row r="370" spans="1:3" ht="17.399999999999999" x14ac:dyDescent="0.3">
      <c r="A370" s="47">
        <v>35300</v>
      </c>
      <c r="B370" s="37" t="s">
        <v>827</v>
      </c>
      <c r="C370" s="37">
        <v>105</v>
      </c>
    </row>
    <row r="371" spans="1:3" ht="17.399999999999999" x14ac:dyDescent="0.3">
      <c r="A371" s="47">
        <v>35350</v>
      </c>
      <c r="B371" s="37" t="s">
        <v>757</v>
      </c>
      <c r="C371" s="37">
        <v>101</v>
      </c>
    </row>
    <row r="372" spans="1:3" ht="17.399999999999999" x14ac:dyDescent="0.3">
      <c r="A372" s="47">
        <v>35375</v>
      </c>
      <c r="B372" s="37" t="s">
        <v>301</v>
      </c>
      <c r="C372" s="37">
        <v>47</v>
      </c>
    </row>
    <row r="373" spans="1:3" ht="17.399999999999999" x14ac:dyDescent="0.3">
      <c r="A373" s="47">
        <v>35425</v>
      </c>
      <c r="B373" s="37" t="s">
        <v>907</v>
      </c>
      <c r="C373" s="37">
        <v>113</v>
      </c>
    </row>
    <row r="374" spans="1:3" ht="17.399999999999999" x14ac:dyDescent="0.3">
      <c r="A374" s="47">
        <v>35525</v>
      </c>
      <c r="B374" s="37" t="s">
        <v>299</v>
      </c>
      <c r="C374" s="37">
        <v>47</v>
      </c>
    </row>
    <row r="375" spans="1:3" ht="17.399999999999999" x14ac:dyDescent="0.3">
      <c r="A375" s="47">
        <v>35550</v>
      </c>
      <c r="B375" s="37" t="s">
        <v>527</v>
      </c>
      <c r="C375" s="37">
        <v>85</v>
      </c>
    </row>
    <row r="376" spans="1:3" ht="17.399999999999999" x14ac:dyDescent="0.3">
      <c r="A376" s="47">
        <v>35800</v>
      </c>
      <c r="B376" s="37" t="s">
        <v>137</v>
      </c>
      <c r="C376" s="37">
        <v>9</v>
      </c>
    </row>
    <row r="377" spans="1:3" ht="17.399999999999999" x14ac:dyDescent="0.3">
      <c r="A377" s="47">
        <v>35850</v>
      </c>
      <c r="B377" s="37" t="s">
        <v>695</v>
      </c>
      <c r="C377" s="37">
        <v>99</v>
      </c>
    </row>
    <row r="378" spans="1:3" ht="17.399999999999999" x14ac:dyDescent="0.3">
      <c r="A378" s="47">
        <v>35862</v>
      </c>
      <c r="B378" s="37" t="s">
        <v>694</v>
      </c>
      <c r="C378" s="37">
        <v>99</v>
      </c>
    </row>
    <row r="379" spans="1:3" ht="17.399999999999999" x14ac:dyDescent="0.3">
      <c r="A379" s="47">
        <v>35875</v>
      </c>
      <c r="B379" s="37" t="s">
        <v>698</v>
      </c>
      <c r="C379" s="37">
        <v>99</v>
      </c>
    </row>
    <row r="380" spans="1:3" ht="17.399999999999999" x14ac:dyDescent="0.3">
      <c r="A380" s="47">
        <v>35890</v>
      </c>
      <c r="B380" s="37" t="s">
        <v>736</v>
      </c>
      <c r="C380" s="37">
        <v>99</v>
      </c>
    </row>
    <row r="381" spans="1:3" ht="17.399999999999999" x14ac:dyDescent="0.3">
      <c r="A381" s="47">
        <v>35900</v>
      </c>
      <c r="B381" s="37" t="s">
        <v>729</v>
      </c>
      <c r="C381" s="37">
        <v>99</v>
      </c>
    </row>
    <row r="382" spans="1:3" ht="17.399999999999999" x14ac:dyDescent="0.3">
      <c r="A382" s="47">
        <v>35925</v>
      </c>
      <c r="B382" s="37" t="s">
        <v>521</v>
      </c>
      <c r="C382" s="37">
        <v>85</v>
      </c>
    </row>
    <row r="383" spans="1:3" ht="17.399999999999999" x14ac:dyDescent="0.3">
      <c r="A383" s="47">
        <v>35950</v>
      </c>
      <c r="B383" s="37" t="s">
        <v>838</v>
      </c>
      <c r="C383" s="37">
        <v>105</v>
      </c>
    </row>
    <row r="384" spans="1:3" ht="17.399999999999999" x14ac:dyDescent="0.3">
      <c r="A384" s="47">
        <v>36062</v>
      </c>
      <c r="B384" s="37" t="s">
        <v>577</v>
      </c>
      <c r="C384" s="37">
        <v>86</v>
      </c>
    </row>
    <row r="385" spans="1:3" ht="17.399999999999999" x14ac:dyDescent="0.3">
      <c r="A385" s="47">
        <v>36100</v>
      </c>
      <c r="B385" s="37" t="s">
        <v>570</v>
      </c>
      <c r="C385" s="37">
        <v>86</v>
      </c>
    </row>
    <row r="386" spans="1:3" ht="17.399999999999999" x14ac:dyDescent="0.3">
      <c r="A386" s="47">
        <v>36121</v>
      </c>
      <c r="B386" s="37" t="s">
        <v>553</v>
      </c>
      <c r="C386" s="37">
        <v>86</v>
      </c>
    </row>
    <row r="387" spans="1:3" ht="17.399999999999999" x14ac:dyDescent="0.3">
      <c r="A387" s="47">
        <v>36175</v>
      </c>
      <c r="B387" s="37" t="s">
        <v>813</v>
      </c>
      <c r="C387" s="37">
        <v>103</v>
      </c>
    </row>
    <row r="388" spans="1:3" ht="17.399999999999999" x14ac:dyDescent="0.3">
      <c r="A388" s="47">
        <v>36200</v>
      </c>
      <c r="B388" s="37" t="s">
        <v>927</v>
      </c>
      <c r="C388" s="37">
        <v>115</v>
      </c>
    </row>
    <row r="389" spans="1:3" ht="17.399999999999999" x14ac:dyDescent="0.3">
      <c r="A389" s="47">
        <v>36220</v>
      </c>
      <c r="B389" s="37" t="s">
        <v>715</v>
      </c>
      <c r="C389" s="37">
        <v>99</v>
      </c>
    </row>
    <row r="390" spans="1:3" ht="17.399999999999999" x14ac:dyDescent="0.3">
      <c r="A390" s="47">
        <v>36300</v>
      </c>
      <c r="B390" s="37" t="s">
        <v>537</v>
      </c>
      <c r="C390" s="37">
        <v>86</v>
      </c>
    </row>
    <row r="391" spans="1:3" ht="17.399999999999999" x14ac:dyDescent="0.3">
      <c r="A391" s="47">
        <v>36325</v>
      </c>
      <c r="B391" s="37" t="s">
        <v>599</v>
      </c>
      <c r="C391" s="37">
        <v>87</v>
      </c>
    </row>
    <row r="392" spans="1:3" ht="17.399999999999999" x14ac:dyDescent="0.3">
      <c r="A392" s="47">
        <v>36375</v>
      </c>
      <c r="B392" s="37" t="s">
        <v>600</v>
      </c>
      <c r="C392" s="37">
        <v>87</v>
      </c>
    </row>
    <row r="393" spans="1:3" ht="17.399999999999999" x14ac:dyDescent="0.3">
      <c r="A393" s="47">
        <v>36462</v>
      </c>
      <c r="B393" s="37" t="s">
        <v>367</v>
      </c>
      <c r="C393" s="37">
        <v>57</v>
      </c>
    </row>
    <row r="394" spans="1:3" ht="17.399999999999999" x14ac:dyDescent="0.3">
      <c r="A394" s="47">
        <v>36475</v>
      </c>
      <c r="B394" s="37" t="s">
        <v>227</v>
      </c>
      <c r="C394" s="37">
        <v>19</v>
      </c>
    </row>
    <row r="395" spans="1:3" ht="17.399999999999999" x14ac:dyDescent="0.3">
      <c r="A395" s="47">
        <v>36535</v>
      </c>
      <c r="B395" s="37" t="s">
        <v>746</v>
      </c>
      <c r="C395" s="37">
        <v>101</v>
      </c>
    </row>
    <row r="396" spans="1:3" ht="17.399999999999999" x14ac:dyDescent="0.3">
      <c r="A396" s="47">
        <v>36550</v>
      </c>
      <c r="B396" s="37" t="s">
        <v>601</v>
      </c>
      <c r="C396" s="37">
        <v>87</v>
      </c>
    </row>
    <row r="397" spans="1:3" ht="17.399999999999999" x14ac:dyDescent="0.3">
      <c r="A397" s="47">
        <v>36950</v>
      </c>
      <c r="B397" s="37" t="s">
        <v>683</v>
      </c>
      <c r="C397" s="37">
        <v>97</v>
      </c>
    </row>
    <row r="398" spans="1:3" ht="17.399999999999999" x14ac:dyDescent="0.3">
      <c r="A398" s="47">
        <v>37225</v>
      </c>
      <c r="B398" s="37" t="s">
        <v>314</v>
      </c>
      <c r="C398" s="37">
        <v>51</v>
      </c>
    </row>
    <row r="399" spans="1:3" ht="17.399999999999999" x14ac:dyDescent="0.3">
      <c r="A399" s="47">
        <v>37275</v>
      </c>
      <c r="B399" s="37" t="s">
        <v>747</v>
      </c>
      <c r="C399" s="37">
        <v>101</v>
      </c>
    </row>
    <row r="400" spans="1:3" ht="17.399999999999999" x14ac:dyDescent="0.3">
      <c r="A400" s="47">
        <v>37300</v>
      </c>
      <c r="B400" s="37" t="s">
        <v>116</v>
      </c>
      <c r="C400" s="37">
        <v>1</v>
      </c>
    </row>
    <row r="401" spans="1:3" ht="17.399999999999999" x14ac:dyDescent="0.3">
      <c r="A401" s="47">
        <v>37375</v>
      </c>
      <c r="B401" s="37" t="s">
        <v>424</v>
      </c>
      <c r="C401" s="37">
        <v>69</v>
      </c>
    </row>
    <row r="402" spans="1:3" ht="17.399999999999999" x14ac:dyDescent="0.3">
      <c r="A402" s="47">
        <v>37500</v>
      </c>
      <c r="B402" s="37" t="s">
        <v>121</v>
      </c>
      <c r="C402" s="37">
        <v>5</v>
      </c>
    </row>
    <row r="403" spans="1:3" ht="17.399999999999999" x14ac:dyDescent="0.3">
      <c r="A403" s="47">
        <v>37525</v>
      </c>
      <c r="B403" s="37" t="s">
        <v>830</v>
      </c>
      <c r="C403" s="37">
        <v>105</v>
      </c>
    </row>
    <row r="404" spans="1:3" ht="17.399999999999999" x14ac:dyDescent="0.3">
      <c r="A404" s="47">
        <v>37542</v>
      </c>
      <c r="B404" s="37" t="s">
        <v>693</v>
      </c>
      <c r="C404" s="37">
        <v>99</v>
      </c>
    </row>
    <row r="405" spans="1:3" ht="17.399999999999999" x14ac:dyDescent="0.3">
      <c r="A405" s="47">
        <v>37625</v>
      </c>
      <c r="B405" s="37" t="s">
        <v>633</v>
      </c>
      <c r="C405" s="37">
        <v>95</v>
      </c>
    </row>
    <row r="406" spans="1:3" ht="17.399999999999999" x14ac:dyDescent="0.3">
      <c r="A406" s="47">
        <v>37648</v>
      </c>
      <c r="B406" s="37" t="s">
        <v>675</v>
      </c>
      <c r="C406" s="37">
        <v>95</v>
      </c>
    </row>
    <row r="407" spans="1:3" ht="17.399999999999999" x14ac:dyDescent="0.3">
      <c r="A407" s="47">
        <v>37650</v>
      </c>
      <c r="B407" s="37" t="s">
        <v>675</v>
      </c>
      <c r="C407" s="37">
        <v>125</v>
      </c>
    </row>
    <row r="408" spans="1:3" ht="17.399999999999999" x14ac:dyDescent="0.3">
      <c r="A408" s="47">
        <v>37775</v>
      </c>
      <c r="B408" s="37" t="s">
        <v>254</v>
      </c>
      <c r="C408" s="37">
        <v>23</v>
      </c>
    </row>
    <row r="409" spans="1:3" ht="17.399999999999999" x14ac:dyDescent="0.3">
      <c r="A409" s="47">
        <v>37800</v>
      </c>
      <c r="B409" s="37" t="s">
        <v>727</v>
      </c>
      <c r="C409" s="37">
        <v>99</v>
      </c>
    </row>
    <row r="410" spans="1:3" ht="17.399999999999999" x14ac:dyDescent="0.3">
      <c r="A410" s="47">
        <v>37975</v>
      </c>
      <c r="B410" s="37" t="s">
        <v>840</v>
      </c>
      <c r="C410" s="37">
        <v>105</v>
      </c>
    </row>
    <row r="411" spans="1:3" ht="17.399999999999999" x14ac:dyDescent="0.3">
      <c r="A411" s="47">
        <v>38012</v>
      </c>
      <c r="B411" s="37" t="s">
        <v>655</v>
      </c>
      <c r="C411" s="37">
        <v>95</v>
      </c>
    </row>
    <row r="412" spans="1:3" ht="17.399999999999999" x14ac:dyDescent="0.3">
      <c r="A412" s="47">
        <v>38025</v>
      </c>
      <c r="B412" s="37" t="s">
        <v>977</v>
      </c>
      <c r="C412" s="37">
        <v>127</v>
      </c>
    </row>
    <row r="413" spans="1:3" ht="17.399999999999999" x14ac:dyDescent="0.3">
      <c r="A413" s="47">
        <v>38162</v>
      </c>
      <c r="B413" s="37" t="s">
        <v>412</v>
      </c>
      <c r="C413" s="37">
        <v>69</v>
      </c>
    </row>
    <row r="414" spans="1:3" ht="17.399999999999999" x14ac:dyDescent="0.3">
      <c r="A414" s="47">
        <v>38250</v>
      </c>
      <c r="B414" s="37" t="s">
        <v>818</v>
      </c>
      <c r="C414" s="37">
        <v>105</v>
      </c>
    </row>
    <row r="415" spans="1:3" ht="17.399999999999999" x14ac:dyDescent="0.3">
      <c r="A415" s="47">
        <v>38262</v>
      </c>
      <c r="B415" s="37" t="s">
        <v>837</v>
      </c>
      <c r="C415" s="37">
        <v>105</v>
      </c>
    </row>
    <row r="416" spans="1:3" ht="17.399999999999999" x14ac:dyDescent="0.3">
      <c r="A416" s="47">
        <v>38287</v>
      </c>
      <c r="B416" s="37" t="s">
        <v>622</v>
      </c>
      <c r="C416" s="37">
        <v>91</v>
      </c>
    </row>
    <row r="417" spans="1:3" ht="17.399999999999999" x14ac:dyDescent="0.3">
      <c r="A417" s="47">
        <v>38332</v>
      </c>
      <c r="B417" s="37" t="s">
        <v>425</v>
      </c>
      <c r="C417" s="37">
        <v>69</v>
      </c>
    </row>
    <row r="418" spans="1:3" ht="17.399999999999999" x14ac:dyDescent="0.3">
      <c r="A418" s="47">
        <v>38350</v>
      </c>
      <c r="B418" s="37" t="s">
        <v>357</v>
      </c>
      <c r="C418" s="37">
        <v>57</v>
      </c>
    </row>
    <row r="419" spans="1:3" ht="17.399999999999999" x14ac:dyDescent="0.3">
      <c r="A419" s="47">
        <v>38425</v>
      </c>
      <c r="B419" s="37" t="s">
        <v>950</v>
      </c>
      <c r="C419" s="37">
        <v>117</v>
      </c>
    </row>
    <row r="420" spans="1:3" ht="17.399999999999999" x14ac:dyDescent="0.3">
      <c r="A420" s="47">
        <v>38430</v>
      </c>
      <c r="B420" s="37" t="s">
        <v>635</v>
      </c>
      <c r="C420" s="37">
        <v>95</v>
      </c>
    </row>
    <row r="421" spans="1:3" ht="17.399999999999999" x14ac:dyDescent="0.3">
      <c r="A421" s="47">
        <v>38519</v>
      </c>
      <c r="B421" s="37" t="s">
        <v>495</v>
      </c>
      <c r="C421" s="37">
        <v>77</v>
      </c>
    </row>
    <row r="422" spans="1:3" ht="17.399999999999999" x14ac:dyDescent="0.3">
      <c r="A422" s="47">
        <v>38575</v>
      </c>
      <c r="B422" s="37" t="s">
        <v>953</v>
      </c>
      <c r="C422" s="37">
        <v>119</v>
      </c>
    </row>
    <row r="423" spans="1:3" ht="17.399999999999999" x14ac:dyDescent="0.3">
      <c r="A423" s="47">
        <v>38600</v>
      </c>
      <c r="B423" s="37" t="s">
        <v>690</v>
      </c>
      <c r="C423" s="37">
        <v>99</v>
      </c>
    </row>
    <row r="424" spans="1:3" ht="17.399999999999999" x14ac:dyDescent="0.3">
      <c r="A424" s="47">
        <v>38625</v>
      </c>
      <c r="B424" s="37" t="s">
        <v>336</v>
      </c>
      <c r="C424" s="37">
        <v>55</v>
      </c>
    </row>
    <row r="425" spans="1:3" ht="17.399999999999999" x14ac:dyDescent="0.3">
      <c r="A425" s="47">
        <v>38690</v>
      </c>
      <c r="B425" s="37" t="s">
        <v>933</v>
      </c>
      <c r="C425" s="37">
        <v>115</v>
      </c>
    </row>
    <row r="426" spans="1:3" ht="17.399999999999999" x14ac:dyDescent="0.3">
      <c r="A426" s="47">
        <v>38813</v>
      </c>
      <c r="B426" s="37" t="s">
        <v>233</v>
      </c>
      <c r="C426" s="37">
        <v>19</v>
      </c>
    </row>
    <row r="427" spans="1:3" ht="17.399999999999999" x14ac:dyDescent="0.3">
      <c r="A427" s="47">
        <v>38950</v>
      </c>
      <c r="B427" s="37" t="s">
        <v>842</v>
      </c>
      <c r="C427" s="37">
        <v>105</v>
      </c>
    </row>
    <row r="428" spans="1:3" ht="17.399999999999999" x14ac:dyDescent="0.3">
      <c r="A428" s="47">
        <v>39062</v>
      </c>
      <c r="B428" s="37" t="s">
        <v>878</v>
      </c>
      <c r="C428" s="37">
        <v>111</v>
      </c>
    </row>
    <row r="429" spans="1:3" ht="17.399999999999999" x14ac:dyDescent="0.3">
      <c r="A429" s="47">
        <v>39075</v>
      </c>
      <c r="B429" s="37" t="s">
        <v>722</v>
      </c>
      <c r="C429" s="37">
        <v>99</v>
      </c>
    </row>
    <row r="430" spans="1:3" ht="17.399999999999999" x14ac:dyDescent="0.3">
      <c r="A430" s="47">
        <v>39100</v>
      </c>
      <c r="B430" s="37" t="s">
        <v>403</v>
      </c>
      <c r="C430" s="37">
        <v>65</v>
      </c>
    </row>
    <row r="431" spans="1:3" ht="17.399999999999999" x14ac:dyDescent="0.3">
      <c r="A431" s="47">
        <v>39200</v>
      </c>
      <c r="B431" s="37" t="s">
        <v>777</v>
      </c>
      <c r="C431" s="37">
        <v>101</v>
      </c>
    </row>
    <row r="432" spans="1:3" ht="17.399999999999999" x14ac:dyDescent="0.3">
      <c r="A432" s="47">
        <v>39375</v>
      </c>
      <c r="B432" s="37" t="s">
        <v>713</v>
      </c>
      <c r="C432" s="37">
        <v>99</v>
      </c>
    </row>
    <row r="433" spans="1:3" ht="17.399999999999999" x14ac:dyDescent="0.3">
      <c r="A433" s="47">
        <v>39425</v>
      </c>
      <c r="B433" s="37" t="s">
        <v>782</v>
      </c>
      <c r="C433" s="37">
        <v>103</v>
      </c>
    </row>
    <row r="434" spans="1:3" ht="17.399999999999999" x14ac:dyDescent="0.3">
      <c r="A434" s="47">
        <v>39475</v>
      </c>
      <c r="B434" s="37" t="s">
        <v>175</v>
      </c>
      <c r="C434" s="37">
        <v>11</v>
      </c>
    </row>
    <row r="435" spans="1:3" ht="17.399999999999999" x14ac:dyDescent="0.3">
      <c r="A435" s="47">
        <v>39525</v>
      </c>
      <c r="B435" s="37" t="s">
        <v>169</v>
      </c>
      <c r="C435" s="37">
        <v>11</v>
      </c>
    </row>
    <row r="436" spans="1:3" ht="17.399999999999999" x14ac:dyDescent="0.3">
      <c r="A436" s="47">
        <v>39550</v>
      </c>
      <c r="B436" s="37" t="s">
        <v>167</v>
      </c>
      <c r="C436" s="37">
        <v>11</v>
      </c>
    </row>
    <row r="437" spans="1:3" ht="17.399999999999999" x14ac:dyDescent="0.3">
      <c r="A437" s="47">
        <v>39600</v>
      </c>
      <c r="B437" s="37" t="s">
        <v>931</v>
      </c>
      <c r="C437" s="37">
        <v>115</v>
      </c>
    </row>
    <row r="438" spans="1:3" ht="17.399999999999999" x14ac:dyDescent="0.3">
      <c r="A438" s="47">
        <v>39650</v>
      </c>
      <c r="B438" s="37" t="s">
        <v>624</v>
      </c>
      <c r="C438" s="37">
        <v>91</v>
      </c>
    </row>
    <row r="439" spans="1:3" ht="17.399999999999999" x14ac:dyDescent="0.3">
      <c r="A439" s="47">
        <v>39700</v>
      </c>
      <c r="B439" s="37" t="s">
        <v>134</v>
      </c>
      <c r="C439" s="37">
        <v>7</v>
      </c>
    </row>
    <row r="440" spans="1:3" ht="17.399999999999999" x14ac:dyDescent="0.3">
      <c r="A440" s="47">
        <v>39725</v>
      </c>
      <c r="B440" s="37" t="s">
        <v>604</v>
      </c>
      <c r="C440" s="37">
        <v>87</v>
      </c>
    </row>
    <row r="441" spans="1:3" ht="17.399999999999999" x14ac:dyDescent="0.3">
      <c r="A441" s="47">
        <v>39750</v>
      </c>
      <c r="B441" s="37" t="s">
        <v>182</v>
      </c>
      <c r="C441" s="37">
        <v>11</v>
      </c>
    </row>
    <row r="442" spans="1:3" ht="17.399999999999999" x14ac:dyDescent="0.3">
      <c r="A442" s="47">
        <v>39775</v>
      </c>
      <c r="B442" s="37" t="s">
        <v>811</v>
      </c>
      <c r="C442" s="37">
        <v>103</v>
      </c>
    </row>
    <row r="443" spans="1:3" ht="17.399999999999999" x14ac:dyDescent="0.3">
      <c r="A443" s="47">
        <v>39825</v>
      </c>
      <c r="B443" s="37" t="s">
        <v>220</v>
      </c>
      <c r="C443" s="37">
        <v>17</v>
      </c>
    </row>
    <row r="444" spans="1:3" ht="17.399999999999999" x14ac:dyDescent="0.3">
      <c r="A444" s="47">
        <v>39850</v>
      </c>
      <c r="B444" s="37" t="s">
        <v>78</v>
      </c>
      <c r="C444" s="37">
        <v>79</v>
      </c>
    </row>
    <row r="445" spans="1:3" ht="17.399999999999999" x14ac:dyDescent="0.3">
      <c r="A445" s="47">
        <v>39875</v>
      </c>
      <c r="B445" s="37" t="s">
        <v>413</v>
      </c>
      <c r="C445" s="37">
        <v>69</v>
      </c>
    </row>
    <row r="446" spans="1:3" ht="17.399999999999999" x14ac:dyDescent="0.3">
      <c r="A446" s="47">
        <v>39925</v>
      </c>
      <c r="B446" s="37" t="s">
        <v>451</v>
      </c>
      <c r="C446" s="37">
        <v>71</v>
      </c>
    </row>
    <row r="447" spans="1:3" ht="17.399999999999999" x14ac:dyDescent="0.3">
      <c r="A447" s="47">
        <v>39950</v>
      </c>
      <c r="B447" s="37" t="s">
        <v>529</v>
      </c>
      <c r="C447" s="37">
        <v>86</v>
      </c>
    </row>
    <row r="448" spans="1:3" ht="17.399999999999999" x14ac:dyDescent="0.3">
      <c r="A448" s="47">
        <v>39987</v>
      </c>
      <c r="B448" s="37" t="s">
        <v>248</v>
      </c>
      <c r="C448" s="37">
        <v>21</v>
      </c>
    </row>
    <row r="449" spans="1:3" ht="17.399999999999999" x14ac:dyDescent="0.3">
      <c r="A449" s="47">
        <v>40037</v>
      </c>
      <c r="B449" s="37" t="s">
        <v>237</v>
      </c>
      <c r="C449" s="37">
        <v>21</v>
      </c>
    </row>
    <row r="450" spans="1:3" ht="17.399999999999999" x14ac:dyDescent="0.3">
      <c r="A450" s="47">
        <v>40100</v>
      </c>
      <c r="B450" s="37" t="s">
        <v>308</v>
      </c>
      <c r="C450" s="37">
        <v>49</v>
      </c>
    </row>
    <row r="451" spans="1:3" ht="17.399999999999999" x14ac:dyDescent="0.3">
      <c r="A451" s="47">
        <v>40450</v>
      </c>
      <c r="B451" s="37" t="s">
        <v>186</v>
      </c>
      <c r="C451" s="37">
        <v>11</v>
      </c>
    </row>
    <row r="452" spans="1:3" ht="17.399999999999999" x14ac:dyDescent="0.3">
      <c r="A452" s="47">
        <v>40525</v>
      </c>
      <c r="B452" s="37" t="s">
        <v>307</v>
      </c>
      <c r="C452" s="37">
        <v>49</v>
      </c>
    </row>
    <row r="453" spans="1:3" ht="17.399999999999999" x14ac:dyDescent="0.3">
      <c r="A453" s="47">
        <v>40562</v>
      </c>
      <c r="B453" s="37" t="s">
        <v>691</v>
      </c>
      <c r="C453" s="37">
        <v>99</v>
      </c>
    </row>
    <row r="454" spans="1:3" ht="17.399999999999999" x14ac:dyDescent="0.3">
      <c r="A454" s="47">
        <v>40750</v>
      </c>
      <c r="B454" s="37" t="s">
        <v>437</v>
      </c>
      <c r="C454" s="37">
        <v>69</v>
      </c>
    </row>
    <row r="455" spans="1:3" ht="17.399999999999999" x14ac:dyDescent="0.3">
      <c r="A455" s="47">
        <v>40875</v>
      </c>
      <c r="B455" s="37" t="s">
        <v>959</v>
      </c>
      <c r="C455" s="37">
        <v>121</v>
      </c>
    </row>
    <row r="456" spans="1:3" ht="17.399999999999999" x14ac:dyDescent="0.3">
      <c r="A456" s="47">
        <v>40950</v>
      </c>
      <c r="B456" s="37" t="s">
        <v>408</v>
      </c>
      <c r="C456" s="37">
        <v>65</v>
      </c>
    </row>
    <row r="457" spans="1:3" ht="17.399999999999999" x14ac:dyDescent="0.3">
      <c r="A457" s="47">
        <v>40985</v>
      </c>
      <c r="B457" s="37" t="s">
        <v>473</v>
      </c>
      <c r="C457" s="37">
        <v>71</v>
      </c>
    </row>
    <row r="458" spans="1:3" ht="17.399999999999999" x14ac:dyDescent="0.3">
      <c r="A458" s="47">
        <v>41025</v>
      </c>
      <c r="B458" s="37" t="s">
        <v>644</v>
      </c>
      <c r="C458" s="37">
        <v>95</v>
      </c>
    </row>
    <row r="459" spans="1:3" ht="17.399999999999999" x14ac:dyDescent="0.3">
      <c r="A459" s="47">
        <v>41150</v>
      </c>
      <c r="B459" s="37" t="s">
        <v>928</v>
      </c>
      <c r="C459" s="37">
        <v>115</v>
      </c>
    </row>
    <row r="460" spans="1:3" ht="17.399999999999999" x14ac:dyDescent="0.3">
      <c r="A460" s="47">
        <v>41250</v>
      </c>
      <c r="B460" s="37" t="s">
        <v>937</v>
      </c>
      <c r="C460" s="37">
        <v>117</v>
      </c>
    </row>
    <row r="461" spans="1:3" ht="17.399999999999999" x14ac:dyDescent="0.3">
      <c r="A461" s="47">
        <v>41400</v>
      </c>
      <c r="B461" s="37" t="s">
        <v>814</v>
      </c>
      <c r="C461" s="37">
        <v>105</v>
      </c>
    </row>
    <row r="462" spans="1:3" ht="17.399999999999999" x14ac:dyDescent="0.3">
      <c r="A462" s="47">
        <v>41562</v>
      </c>
      <c r="B462" s="37" t="s">
        <v>126</v>
      </c>
      <c r="C462" s="37">
        <v>5</v>
      </c>
    </row>
    <row r="463" spans="1:3" ht="17.399999999999999" x14ac:dyDescent="0.3">
      <c r="A463" s="47">
        <v>41577</v>
      </c>
      <c r="B463" s="37" t="s">
        <v>703</v>
      </c>
      <c r="C463" s="37">
        <v>99</v>
      </c>
    </row>
    <row r="464" spans="1:3" ht="17.399999999999999" x14ac:dyDescent="0.3">
      <c r="A464" s="47">
        <v>41775</v>
      </c>
      <c r="B464" s="37" t="s">
        <v>364</v>
      </c>
      <c r="C464" s="37">
        <v>57</v>
      </c>
    </row>
    <row r="465" spans="1:3" ht="17.399999999999999" x14ac:dyDescent="0.3">
      <c r="A465" s="47">
        <v>41825</v>
      </c>
      <c r="B465" s="37" t="s">
        <v>123</v>
      </c>
      <c r="C465" s="37">
        <v>5</v>
      </c>
    </row>
    <row r="466" spans="1:3" ht="17.399999999999999" x14ac:dyDescent="0.3">
      <c r="A466" s="47">
        <v>41950</v>
      </c>
      <c r="B466" s="37" t="s">
        <v>117</v>
      </c>
      <c r="C466" s="37">
        <v>3</v>
      </c>
    </row>
    <row r="467" spans="1:3" ht="17.399999999999999" x14ac:dyDescent="0.3">
      <c r="A467" s="47">
        <v>42090</v>
      </c>
      <c r="B467" s="37" t="s">
        <v>442</v>
      </c>
      <c r="C467" s="37">
        <v>71</v>
      </c>
    </row>
    <row r="468" spans="1:3" ht="17.399999999999999" x14ac:dyDescent="0.3">
      <c r="A468" s="47">
        <v>42150</v>
      </c>
      <c r="B468" s="37" t="s">
        <v>513</v>
      </c>
      <c r="C468" s="37">
        <v>83</v>
      </c>
    </row>
    <row r="469" spans="1:3" ht="17.399999999999999" x14ac:dyDescent="0.3">
      <c r="A469" s="47">
        <v>42400</v>
      </c>
      <c r="B469" s="37" t="s">
        <v>803</v>
      </c>
      <c r="C469" s="37">
        <v>103</v>
      </c>
    </row>
    <row r="470" spans="1:3" ht="17.399999999999999" x14ac:dyDescent="0.3">
      <c r="A470" s="47">
        <v>42425</v>
      </c>
      <c r="B470" s="37" t="s">
        <v>82</v>
      </c>
      <c r="C470" s="37">
        <v>79</v>
      </c>
    </row>
    <row r="471" spans="1:3" ht="17.399999999999999" x14ac:dyDescent="0.3">
      <c r="A471" s="47">
        <v>42575</v>
      </c>
      <c r="B471" s="37" t="s">
        <v>654</v>
      </c>
      <c r="C471" s="37">
        <v>95</v>
      </c>
    </row>
    <row r="472" spans="1:3" ht="17.399999999999999" x14ac:dyDescent="0.3">
      <c r="A472" s="47">
        <v>42625</v>
      </c>
      <c r="B472" s="37" t="s">
        <v>139</v>
      </c>
      <c r="C472" s="37">
        <v>9</v>
      </c>
    </row>
    <row r="473" spans="1:3" ht="17.399999999999999" x14ac:dyDescent="0.3">
      <c r="A473" s="47">
        <v>42650</v>
      </c>
      <c r="B473" s="37" t="s">
        <v>395</v>
      </c>
      <c r="C473" s="37">
        <v>63</v>
      </c>
    </row>
    <row r="474" spans="1:3" ht="17.399999999999999" x14ac:dyDescent="0.3">
      <c r="A474" s="47">
        <v>42700</v>
      </c>
      <c r="B474" s="37" t="s">
        <v>737</v>
      </c>
      <c r="C474" s="37">
        <v>99</v>
      </c>
    </row>
    <row r="475" spans="1:3" ht="17.399999999999999" x14ac:dyDescent="0.3">
      <c r="A475" s="47">
        <v>42750</v>
      </c>
      <c r="B475" s="37" t="s">
        <v>206</v>
      </c>
      <c r="C475" s="37">
        <v>15</v>
      </c>
    </row>
    <row r="476" spans="1:3" ht="17.399999999999999" x14ac:dyDescent="0.3">
      <c r="A476" s="47">
        <v>42787</v>
      </c>
      <c r="B476" s="37" t="s">
        <v>484</v>
      </c>
      <c r="C476" s="37">
        <v>75</v>
      </c>
    </row>
    <row r="477" spans="1:3" ht="17.399999999999999" x14ac:dyDescent="0.3">
      <c r="A477" s="47">
        <v>42850</v>
      </c>
      <c r="B477" s="37" t="s">
        <v>366</v>
      </c>
      <c r="C477" s="37">
        <v>57</v>
      </c>
    </row>
    <row r="478" spans="1:3" ht="17.399999999999999" x14ac:dyDescent="0.3">
      <c r="A478" s="47">
        <v>42900</v>
      </c>
      <c r="B478" s="37" t="s">
        <v>712</v>
      </c>
      <c r="C478" s="37">
        <v>99</v>
      </c>
    </row>
    <row r="479" spans="1:3" ht="17.399999999999999" x14ac:dyDescent="0.3">
      <c r="A479" s="47">
        <v>43000</v>
      </c>
      <c r="B479" s="37" t="s">
        <v>603</v>
      </c>
      <c r="C479" s="37">
        <v>87</v>
      </c>
    </row>
    <row r="480" spans="1:3" ht="17.399999999999999" x14ac:dyDescent="0.3">
      <c r="A480" s="47">
        <v>43083</v>
      </c>
      <c r="B480" s="37" t="s">
        <v>252</v>
      </c>
      <c r="C480" s="37">
        <v>21</v>
      </c>
    </row>
    <row r="481" spans="1:3" ht="17.399999999999999" x14ac:dyDescent="0.3">
      <c r="A481" s="47">
        <v>43125</v>
      </c>
      <c r="B481" s="37" t="s">
        <v>192</v>
      </c>
      <c r="C481" s="37">
        <v>11</v>
      </c>
    </row>
    <row r="482" spans="1:3" ht="17.399999999999999" x14ac:dyDescent="0.3">
      <c r="A482" s="47">
        <v>43175</v>
      </c>
      <c r="B482" s="37" t="s">
        <v>397</v>
      </c>
      <c r="C482" s="37">
        <v>63</v>
      </c>
    </row>
    <row r="483" spans="1:3" ht="17.399999999999999" x14ac:dyDescent="0.3">
      <c r="A483" s="47">
        <v>43375</v>
      </c>
      <c r="B483" s="37" t="s">
        <v>618</v>
      </c>
      <c r="C483" s="37">
        <v>91</v>
      </c>
    </row>
    <row r="484" spans="1:3" ht="17.399999999999999" x14ac:dyDescent="0.3">
      <c r="A484" s="47">
        <v>43400</v>
      </c>
      <c r="B484" s="37" t="s">
        <v>330</v>
      </c>
      <c r="C484" s="37">
        <v>53</v>
      </c>
    </row>
    <row r="485" spans="1:3" ht="17.399999999999999" x14ac:dyDescent="0.3">
      <c r="A485" s="47">
        <v>43425</v>
      </c>
      <c r="B485" s="37" t="s">
        <v>415</v>
      </c>
      <c r="C485" s="37">
        <v>69</v>
      </c>
    </row>
    <row r="486" spans="1:3" ht="17.399999999999999" x14ac:dyDescent="0.3">
      <c r="A486" s="47">
        <v>43475</v>
      </c>
      <c r="B486" s="37" t="s">
        <v>439</v>
      </c>
      <c r="C486" s="37">
        <v>71</v>
      </c>
    </row>
    <row r="487" spans="1:3" ht="17.399999999999999" x14ac:dyDescent="0.3">
      <c r="A487" s="47">
        <v>43484</v>
      </c>
      <c r="B487" s="37" t="s">
        <v>468</v>
      </c>
      <c r="C487" s="37">
        <v>71</v>
      </c>
    </row>
    <row r="488" spans="1:3" ht="17.399999999999999" x14ac:dyDescent="0.3">
      <c r="A488" s="47">
        <v>43575</v>
      </c>
      <c r="B488" s="37" t="s">
        <v>409</v>
      </c>
      <c r="C488" s="37">
        <v>67</v>
      </c>
    </row>
    <row r="489" spans="1:3" ht="17.399999999999999" x14ac:dyDescent="0.3">
      <c r="A489" s="47">
        <v>43785</v>
      </c>
      <c r="B489" s="37" t="s">
        <v>763</v>
      </c>
      <c r="C489" s="37">
        <v>101</v>
      </c>
    </row>
    <row r="490" spans="1:3" ht="17.399999999999999" x14ac:dyDescent="0.3">
      <c r="A490" s="47">
        <v>43800</v>
      </c>
      <c r="B490" s="37" t="s">
        <v>651</v>
      </c>
      <c r="C490" s="37">
        <v>95</v>
      </c>
    </row>
    <row r="491" spans="1:3" ht="17.399999999999999" x14ac:dyDescent="0.3">
      <c r="A491" s="47">
        <v>43900</v>
      </c>
      <c r="B491" s="37" t="s">
        <v>594</v>
      </c>
      <c r="C491" s="37">
        <v>86</v>
      </c>
    </row>
    <row r="492" spans="1:3" ht="17.399999999999999" x14ac:dyDescent="0.3">
      <c r="A492" s="47">
        <v>43925</v>
      </c>
      <c r="B492" s="37" t="s">
        <v>844</v>
      </c>
      <c r="C492" s="37">
        <v>105</v>
      </c>
    </row>
    <row r="493" spans="1:3" ht="17.399999999999999" x14ac:dyDescent="0.3">
      <c r="A493" s="47">
        <v>43975</v>
      </c>
      <c r="B493" s="37" t="s">
        <v>158</v>
      </c>
      <c r="C493" s="37">
        <v>9</v>
      </c>
    </row>
    <row r="494" spans="1:3" ht="17.399999999999999" x14ac:dyDescent="0.3">
      <c r="A494" s="47">
        <v>44000</v>
      </c>
      <c r="B494" s="37" t="s">
        <v>153</v>
      </c>
      <c r="C494" s="37">
        <v>9</v>
      </c>
    </row>
    <row r="495" spans="1:3" ht="17.399999999999999" x14ac:dyDescent="0.3">
      <c r="A495" s="47">
        <v>44075</v>
      </c>
      <c r="B495" s="37" t="s">
        <v>159</v>
      </c>
      <c r="C495" s="37">
        <v>9</v>
      </c>
    </row>
    <row r="496" spans="1:3" ht="17.399999999999999" x14ac:dyDescent="0.3">
      <c r="A496" s="47">
        <v>44175</v>
      </c>
      <c r="B496" s="37" t="s">
        <v>504</v>
      </c>
      <c r="C496" s="37">
        <v>81</v>
      </c>
    </row>
    <row r="497" spans="1:3" ht="17.399999999999999" x14ac:dyDescent="0.3">
      <c r="A497" s="47">
        <v>44275</v>
      </c>
      <c r="B497" s="37" t="s">
        <v>161</v>
      </c>
      <c r="C497" s="37">
        <v>9</v>
      </c>
    </row>
    <row r="498" spans="1:3" ht="17.399999999999999" x14ac:dyDescent="0.3">
      <c r="A498" s="47">
        <v>44300</v>
      </c>
      <c r="B498" s="37" t="s">
        <v>131</v>
      </c>
      <c r="C498" s="37">
        <v>5</v>
      </c>
    </row>
    <row r="499" spans="1:3" ht="17.399999999999999" x14ac:dyDescent="0.3">
      <c r="A499" s="47">
        <v>45000</v>
      </c>
      <c r="B499" s="37" t="s">
        <v>567</v>
      </c>
      <c r="C499" s="37">
        <v>86</v>
      </c>
    </row>
    <row r="500" spans="1:3" ht="17.399999999999999" x14ac:dyDescent="0.3">
      <c r="A500" s="47">
        <v>45025</v>
      </c>
      <c r="B500" s="37" t="s">
        <v>551</v>
      </c>
      <c r="C500" s="37">
        <v>86</v>
      </c>
    </row>
    <row r="501" spans="1:3" ht="17.399999999999999" x14ac:dyDescent="0.3">
      <c r="A501" s="47">
        <v>45060</v>
      </c>
      <c r="B501" s="37" t="s">
        <v>572</v>
      </c>
      <c r="C501" s="37">
        <v>86</v>
      </c>
    </row>
    <row r="502" spans="1:3" ht="17.399999999999999" x14ac:dyDescent="0.3">
      <c r="A502" s="47">
        <v>45100</v>
      </c>
      <c r="B502" s="37" t="s">
        <v>548</v>
      </c>
      <c r="C502" s="37">
        <v>86</v>
      </c>
    </row>
    <row r="503" spans="1:3" ht="17.399999999999999" x14ac:dyDescent="0.3">
      <c r="A503" s="47">
        <v>45175</v>
      </c>
      <c r="B503" s="37" t="s">
        <v>591</v>
      </c>
      <c r="C503" s="37">
        <v>86</v>
      </c>
    </row>
    <row r="504" spans="1:3" ht="17.399999999999999" x14ac:dyDescent="0.3">
      <c r="A504" s="47">
        <v>45200</v>
      </c>
      <c r="B504" s="37" t="s">
        <v>566</v>
      </c>
      <c r="C504" s="37">
        <v>86</v>
      </c>
    </row>
    <row r="505" spans="1:3" ht="17.399999999999999" x14ac:dyDescent="0.3">
      <c r="A505" s="47">
        <v>45225</v>
      </c>
      <c r="B505" s="37" t="s">
        <v>109</v>
      </c>
      <c r="C505" s="37">
        <v>1</v>
      </c>
    </row>
    <row r="506" spans="1:3" ht="17.399999999999999" x14ac:dyDescent="0.3">
      <c r="A506" s="47">
        <v>45275</v>
      </c>
      <c r="B506" s="37" t="s">
        <v>140</v>
      </c>
      <c r="C506" s="37">
        <v>9</v>
      </c>
    </row>
    <row r="507" spans="1:3" ht="17.399999999999999" x14ac:dyDescent="0.3">
      <c r="A507" s="47">
        <v>45350</v>
      </c>
      <c r="B507" s="37" t="s">
        <v>230</v>
      </c>
      <c r="C507" s="37">
        <v>19</v>
      </c>
    </row>
    <row r="508" spans="1:3" ht="17.399999999999999" x14ac:dyDescent="0.3">
      <c r="A508" s="47">
        <v>45425</v>
      </c>
      <c r="B508" s="37" t="s">
        <v>289</v>
      </c>
      <c r="C508" s="37">
        <v>39</v>
      </c>
    </row>
    <row r="509" spans="1:3" ht="17.399999999999999" x14ac:dyDescent="0.3">
      <c r="A509" s="47">
        <v>45465</v>
      </c>
      <c r="B509" s="37" t="s">
        <v>289</v>
      </c>
      <c r="C509" s="37">
        <v>113</v>
      </c>
    </row>
    <row r="510" spans="1:3" ht="17.399999999999999" x14ac:dyDescent="0.3">
      <c r="A510" s="47">
        <v>45475</v>
      </c>
      <c r="B510" s="37" t="s">
        <v>289</v>
      </c>
      <c r="C510" s="37">
        <v>117</v>
      </c>
    </row>
    <row r="511" spans="1:3" ht="17.399999999999999" x14ac:dyDescent="0.3">
      <c r="A511" s="47">
        <v>45750</v>
      </c>
      <c r="B511" s="37" t="s">
        <v>898</v>
      </c>
      <c r="C511" s="37">
        <v>113</v>
      </c>
    </row>
    <row r="512" spans="1:3" ht="17.399999999999999" x14ac:dyDescent="0.3">
      <c r="A512" s="47">
        <v>45775</v>
      </c>
      <c r="B512" s="37" t="s">
        <v>143</v>
      </c>
      <c r="C512" s="37">
        <v>9</v>
      </c>
    </row>
    <row r="513" spans="1:3" ht="17.399999999999999" x14ac:dyDescent="0.3">
      <c r="A513" s="47">
        <v>45900</v>
      </c>
      <c r="B513" s="37" t="s">
        <v>428</v>
      </c>
      <c r="C513" s="37">
        <v>69</v>
      </c>
    </row>
    <row r="514" spans="1:3" ht="17.399999999999999" x14ac:dyDescent="0.3">
      <c r="A514" s="47">
        <v>45975</v>
      </c>
      <c r="B514" s="37" t="s">
        <v>199</v>
      </c>
      <c r="C514" s="37">
        <v>11</v>
      </c>
    </row>
    <row r="515" spans="1:3" ht="17.399999999999999" x14ac:dyDescent="0.3">
      <c r="A515" s="47">
        <v>46000</v>
      </c>
      <c r="B515" s="37" t="s">
        <v>992</v>
      </c>
      <c r="C515" s="37">
        <v>131</v>
      </c>
    </row>
    <row r="516" spans="1:3" ht="17.399999999999999" x14ac:dyDescent="0.3">
      <c r="A516" s="47">
        <v>46225</v>
      </c>
      <c r="B516" s="37" t="s">
        <v>269</v>
      </c>
      <c r="C516" s="37">
        <v>33</v>
      </c>
    </row>
    <row r="517" spans="1:3" ht="17.399999999999999" x14ac:dyDescent="0.3">
      <c r="A517" s="47">
        <v>46500</v>
      </c>
      <c r="B517" s="37" t="s">
        <v>404</v>
      </c>
      <c r="C517" s="37">
        <v>65</v>
      </c>
    </row>
    <row r="518" spans="1:3" ht="17.399999999999999" x14ac:dyDescent="0.3">
      <c r="A518" s="47">
        <v>46520</v>
      </c>
      <c r="B518" s="37" t="s">
        <v>316</v>
      </c>
      <c r="C518" s="37">
        <v>51</v>
      </c>
    </row>
    <row r="519" spans="1:3" ht="17.399999999999999" x14ac:dyDescent="0.3">
      <c r="A519" s="47">
        <v>46525</v>
      </c>
      <c r="B519" s="37" t="s">
        <v>431</v>
      </c>
      <c r="C519" s="37">
        <v>69</v>
      </c>
    </row>
    <row r="520" spans="1:3" ht="17.399999999999999" x14ac:dyDescent="0.3">
      <c r="A520" s="47">
        <v>46540</v>
      </c>
      <c r="B520" s="37" t="s">
        <v>773</v>
      </c>
      <c r="C520" s="37">
        <v>101</v>
      </c>
    </row>
    <row r="521" spans="1:3" ht="17.399999999999999" x14ac:dyDescent="0.3">
      <c r="A521" s="47">
        <v>46550</v>
      </c>
      <c r="B521" s="37" t="s">
        <v>295</v>
      </c>
      <c r="C521" s="37">
        <v>43</v>
      </c>
    </row>
    <row r="522" spans="1:3" ht="17.399999999999999" x14ac:dyDescent="0.3">
      <c r="A522" s="47">
        <v>46725</v>
      </c>
      <c r="B522" s="37" t="s">
        <v>488</v>
      </c>
      <c r="C522" s="37">
        <v>75</v>
      </c>
    </row>
    <row r="523" spans="1:3" ht="17.399999999999999" x14ac:dyDescent="0.3">
      <c r="A523" s="47">
        <v>47000</v>
      </c>
      <c r="B523" s="37" t="s">
        <v>894</v>
      </c>
      <c r="C523" s="37">
        <v>113</v>
      </c>
    </row>
    <row r="524" spans="1:3" ht="17.399999999999999" x14ac:dyDescent="0.3">
      <c r="A524" s="47">
        <v>47050</v>
      </c>
      <c r="B524" s="37" t="s">
        <v>434</v>
      </c>
      <c r="C524" s="37">
        <v>69</v>
      </c>
    </row>
    <row r="525" spans="1:3" ht="17.399999999999999" x14ac:dyDescent="0.3">
      <c r="A525" s="47">
        <v>47125</v>
      </c>
      <c r="B525" s="37" t="s">
        <v>422</v>
      </c>
      <c r="C525" s="37">
        <v>69</v>
      </c>
    </row>
    <row r="526" spans="1:3" ht="17.399999999999999" x14ac:dyDescent="0.3">
      <c r="A526" s="47">
        <v>47175</v>
      </c>
      <c r="B526" s="37" t="s">
        <v>896</v>
      </c>
      <c r="C526" s="37">
        <v>113</v>
      </c>
    </row>
    <row r="527" spans="1:3" ht="17.399999999999999" x14ac:dyDescent="0.3">
      <c r="A527" s="47">
        <v>47200</v>
      </c>
      <c r="B527" s="37" t="s">
        <v>820</v>
      </c>
      <c r="C527" s="37">
        <v>105</v>
      </c>
    </row>
    <row r="528" spans="1:3" ht="17.399999999999999" x14ac:dyDescent="0.3">
      <c r="A528" s="47">
        <v>47300</v>
      </c>
      <c r="B528" s="37" t="s">
        <v>886</v>
      </c>
      <c r="C528" s="37">
        <v>113</v>
      </c>
    </row>
    <row r="529" spans="1:3" ht="17.399999999999999" x14ac:dyDescent="0.3">
      <c r="A529" s="47">
        <v>47550</v>
      </c>
      <c r="B529" s="37" t="s">
        <v>277</v>
      </c>
      <c r="C529" s="37">
        <v>33</v>
      </c>
    </row>
    <row r="530" spans="1:3" ht="17.399999999999999" x14ac:dyDescent="0.3">
      <c r="A530" s="47">
        <v>47625</v>
      </c>
      <c r="B530" s="37" t="s">
        <v>249</v>
      </c>
      <c r="C530" s="37">
        <v>21</v>
      </c>
    </row>
    <row r="531" spans="1:3" ht="17.399999999999999" x14ac:dyDescent="0.3">
      <c r="A531" s="47">
        <v>47650</v>
      </c>
      <c r="B531" s="37" t="s">
        <v>238</v>
      </c>
      <c r="C531" s="37">
        <v>21</v>
      </c>
    </row>
    <row r="532" spans="1:3" ht="17.399999999999999" x14ac:dyDescent="0.3">
      <c r="A532" s="47">
        <v>47675</v>
      </c>
      <c r="B532" s="37" t="s">
        <v>250</v>
      </c>
      <c r="C532" s="37">
        <v>21</v>
      </c>
    </row>
    <row r="533" spans="1:3" ht="17.399999999999999" x14ac:dyDescent="0.3">
      <c r="A533" s="47">
        <v>47700</v>
      </c>
      <c r="B533" s="37" t="s">
        <v>581</v>
      </c>
      <c r="C533" s="37">
        <v>86</v>
      </c>
    </row>
    <row r="534" spans="1:3" ht="17.399999999999999" x14ac:dyDescent="0.3">
      <c r="A534" s="47">
        <v>47787</v>
      </c>
      <c r="B534" s="37" t="s">
        <v>612</v>
      </c>
      <c r="C534" s="37">
        <v>89</v>
      </c>
    </row>
    <row r="535" spans="1:3" ht="17.399999999999999" x14ac:dyDescent="0.3">
      <c r="A535" s="47">
        <v>48050</v>
      </c>
      <c r="B535" s="37" t="s">
        <v>906</v>
      </c>
      <c r="C535" s="37">
        <v>113</v>
      </c>
    </row>
    <row r="536" spans="1:3" ht="17.399999999999999" x14ac:dyDescent="0.3">
      <c r="A536" s="47">
        <v>48055</v>
      </c>
      <c r="B536" s="37" t="s">
        <v>900</v>
      </c>
      <c r="C536" s="37">
        <v>113</v>
      </c>
    </row>
    <row r="537" spans="1:3" ht="17.399999999999999" x14ac:dyDescent="0.3">
      <c r="A537" s="47">
        <v>48100</v>
      </c>
      <c r="B537" s="37" t="s">
        <v>264</v>
      </c>
      <c r="C537" s="37">
        <v>31</v>
      </c>
    </row>
    <row r="538" spans="1:3" ht="17.399999999999999" x14ac:dyDescent="0.3">
      <c r="A538" s="47">
        <v>48200</v>
      </c>
      <c r="B538" s="37" t="s">
        <v>114</v>
      </c>
      <c r="C538" s="37">
        <v>1</v>
      </c>
    </row>
    <row r="539" spans="1:3" ht="17.399999999999999" x14ac:dyDescent="0.3">
      <c r="A539" s="47">
        <v>48500</v>
      </c>
      <c r="B539" s="37" t="s">
        <v>770</v>
      </c>
      <c r="C539" s="37">
        <v>101</v>
      </c>
    </row>
    <row r="540" spans="1:3" ht="17.399999999999999" x14ac:dyDescent="0.3">
      <c r="A540" s="47">
        <v>48525</v>
      </c>
      <c r="B540" s="37" t="s">
        <v>760</v>
      </c>
      <c r="C540" s="37">
        <v>101</v>
      </c>
    </row>
    <row r="541" spans="1:3" ht="17.399999999999999" x14ac:dyDescent="0.3">
      <c r="A541" s="47">
        <v>48625</v>
      </c>
      <c r="B541" s="37" t="s">
        <v>969</v>
      </c>
      <c r="C541" s="37">
        <v>127</v>
      </c>
    </row>
    <row r="542" spans="1:3" ht="17.399999999999999" x14ac:dyDescent="0.3">
      <c r="A542" s="47">
        <v>48750</v>
      </c>
      <c r="B542" s="37" t="s">
        <v>619</v>
      </c>
      <c r="C542" s="37">
        <v>91</v>
      </c>
    </row>
    <row r="543" spans="1:3" ht="17.399999999999999" x14ac:dyDescent="0.3">
      <c r="A543" s="47">
        <v>48825</v>
      </c>
      <c r="B543" s="37" t="s">
        <v>335</v>
      </c>
      <c r="C543" s="37">
        <v>53</v>
      </c>
    </row>
    <row r="544" spans="1:3" ht="17.399999999999999" x14ac:dyDescent="0.3">
      <c r="A544" s="47">
        <v>48850</v>
      </c>
      <c r="B544" s="37" t="s">
        <v>871</v>
      </c>
      <c r="C544" s="37">
        <v>109</v>
      </c>
    </row>
    <row r="545" spans="1:3" ht="17.399999999999999" x14ac:dyDescent="0.3">
      <c r="A545" s="47">
        <v>48875</v>
      </c>
      <c r="B545" s="37" t="s">
        <v>917</v>
      </c>
      <c r="C545" s="37">
        <v>115</v>
      </c>
    </row>
    <row r="546" spans="1:3" ht="17.399999999999999" x14ac:dyDescent="0.3">
      <c r="A546" s="47">
        <v>48900</v>
      </c>
      <c r="B546" s="37" t="s">
        <v>373</v>
      </c>
      <c r="C546" s="37">
        <v>59</v>
      </c>
    </row>
    <row r="547" spans="1:3" ht="17.399999999999999" x14ac:dyDescent="0.3">
      <c r="A547" s="47">
        <v>49225</v>
      </c>
      <c r="B547" s="37" t="s">
        <v>536</v>
      </c>
      <c r="C547" s="37">
        <v>86</v>
      </c>
    </row>
    <row r="548" spans="1:3" ht="17.399999999999999" x14ac:dyDescent="0.3">
      <c r="A548" s="47">
        <v>49237</v>
      </c>
      <c r="B548" s="37" t="s">
        <v>331</v>
      </c>
      <c r="C548" s="37">
        <v>53</v>
      </c>
    </row>
    <row r="549" spans="1:3" ht="17.399999999999999" x14ac:dyDescent="0.3">
      <c r="A549" s="47">
        <v>49260</v>
      </c>
      <c r="B549" s="37" t="s">
        <v>354</v>
      </c>
      <c r="C549" s="37">
        <v>57</v>
      </c>
    </row>
    <row r="550" spans="1:3" ht="17.399999999999999" x14ac:dyDescent="0.3">
      <c r="A550" s="47">
        <v>49275</v>
      </c>
      <c r="B550" s="37" t="s">
        <v>985</v>
      </c>
      <c r="C550" s="37">
        <v>127</v>
      </c>
    </row>
    <row r="551" spans="1:3" ht="17.399999999999999" x14ac:dyDescent="0.3">
      <c r="A551" s="47">
        <v>49350</v>
      </c>
      <c r="B551" s="37" t="s">
        <v>472</v>
      </c>
      <c r="C551" s="37">
        <v>71</v>
      </c>
    </row>
    <row r="552" spans="1:3" ht="17.399999999999999" x14ac:dyDescent="0.3">
      <c r="A552" s="47">
        <v>49406</v>
      </c>
      <c r="B552" s="37" t="s">
        <v>609</v>
      </c>
      <c r="C552" s="37">
        <v>87</v>
      </c>
    </row>
    <row r="553" spans="1:3" ht="17.399999999999999" x14ac:dyDescent="0.3">
      <c r="A553" s="47">
        <v>49425</v>
      </c>
      <c r="B553" s="37" t="s">
        <v>195</v>
      </c>
      <c r="C553" s="37">
        <v>11</v>
      </c>
    </row>
    <row r="554" spans="1:3" ht="17.399999999999999" x14ac:dyDescent="0.3">
      <c r="A554" s="47">
        <v>49450</v>
      </c>
      <c r="B554" s="37" t="s">
        <v>540</v>
      </c>
      <c r="C554" s="37">
        <v>86</v>
      </c>
    </row>
    <row r="555" spans="1:3" ht="17.399999999999999" x14ac:dyDescent="0.3">
      <c r="A555" s="47">
        <v>49475</v>
      </c>
      <c r="B555" s="37" t="s">
        <v>580</v>
      </c>
      <c r="C555" s="37">
        <v>86</v>
      </c>
    </row>
    <row r="556" spans="1:3" ht="17.399999999999999" x14ac:dyDescent="0.3">
      <c r="A556" s="47">
        <v>49600</v>
      </c>
      <c r="B556" s="37" t="s">
        <v>738</v>
      </c>
      <c r="C556" s="37">
        <v>99</v>
      </c>
    </row>
    <row r="557" spans="1:3" ht="17.399999999999999" x14ac:dyDescent="0.3">
      <c r="A557" s="47">
        <v>49675</v>
      </c>
      <c r="B557" s="37" t="s">
        <v>926</v>
      </c>
      <c r="C557" s="37">
        <v>115</v>
      </c>
    </row>
    <row r="558" spans="1:3" ht="17.399999999999999" x14ac:dyDescent="0.3">
      <c r="A558" s="47">
        <v>49725</v>
      </c>
      <c r="B558" s="37" t="s">
        <v>780</v>
      </c>
      <c r="C558" s="37">
        <v>103</v>
      </c>
    </row>
    <row r="559" spans="1:3" ht="17.399999999999999" x14ac:dyDescent="0.3">
      <c r="A559" s="47">
        <v>49750</v>
      </c>
      <c r="B559" s="37" t="s">
        <v>520</v>
      </c>
      <c r="C559" s="37">
        <v>85</v>
      </c>
    </row>
    <row r="560" spans="1:3" ht="17.399999999999999" x14ac:dyDescent="0.3">
      <c r="A560" s="47">
        <v>49787</v>
      </c>
      <c r="B560" s="37" t="s">
        <v>932</v>
      </c>
      <c r="C560" s="37">
        <v>115</v>
      </c>
    </row>
    <row r="561" spans="1:3" ht="17.399999999999999" x14ac:dyDescent="0.3">
      <c r="A561" s="47">
        <v>49905</v>
      </c>
      <c r="B561" s="37" t="s">
        <v>334</v>
      </c>
      <c r="C561" s="37">
        <v>53</v>
      </c>
    </row>
    <row r="562" spans="1:3" ht="17.399999999999999" x14ac:dyDescent="0.3">
      <c r="A562" s="47">
        <v>50450</v>
      </c>
      <c r="B562" s="37" t="s">
        <v>970</v>
      </c>
      <c r="C562" s="37">
        <v>127</v>
      </c>
    </row>
    <row r="563" spans="1:3" ht="17.399999999999999" x14ac:dyDescent="0.3">
      <c r="A563" s="47">
        <v>50525</v>
      </c>
      <c r="B563" s="37" t="s">
        <v>669</v>
      </c>
      <c r="C563" s="37">
        <v>95</v>
      </c>
    </row>
    <row r="564" spans="1:3" ht="17.399999999999999" x14ac:dyDescent="0.3">
      <c r="A564" s="47">
        <v>50575</v>
      </c>
      <c r="B564" s="37" t="s">
        <v>189</v>
      </c>
      <c r="C564" s="37">
        <v>11</v>
      </c>
    </row>
    <row r="565" spans="1:3" ht="17.399999999999999" x14ac:dyDescent="0.3">
      <c r="A565" s="47">
        <v>50630</v>
      </c>
      <c r="B565" s="37" t="s">
        <v>234</v>
      </c>
      <c r="C565" s="37">
        <v>19</v>
      </c>
    </row>
    <row r="566" spans="1:3" ht="17.399999999999999" x14ac:dyDescent="0.3">
      <c r="A566" s="47">
        <v>50638</v>
      </c>
      <c r="B566" s="37" t="s">
        <v>647</v>
      </c>
      <c r="C566" s="37">
        <v>95</v>
      </c>
    </row>
    <row r="567" spans="1:3" ht="17.399999999999999" x14ac:dyDescent="0.3">
      <c r="A567" s="47">
        <v>50750</v>
      </c>
      <c r="B567" s="37" t="s">
        <v>516</v>
      </c>
      <c r="C567" s="37">
        <v>83</v>
      </c>
    </row>
    <row r="568" spans="1:3" ht="17.399999999999999" x14ac:dyDescent="0.3">
      <c r="A568" s="47">
        <v>50900</v>
      </c>
      <c r="B568" s="37" t="s">
        <v>519</v>
      </c>
      <c r="C568" s="37">
        <v>85</v>
      </c>
    </row>
    <row r="569" spans="1:3" ht="17.399999999999999" x14ac:dyDescent="0.3">
      <c r="A569" s="47">
        <v>50925</v>
      </c>
      <c r="B569" s="37" t="s">
        <v>623</v>
      </c>
      <c r="C569" s="37">
        <v>91</v>
      </c>
    </row>
    <row r="570" spans="1:3" ht="17.399999999999999" x14ac:dyDescent="0.3">
      <c r="A570" s="47">
        <v>50950</v>
      </c>
      <c r="B570" s="37" t="s">
        <v>696</v>
      </c>
      <c r="C570" s="37">
        <v>99</v>
      </c>
    </row>
    <row r="571" spans="1:3" ht="17.399999999999999" x14ac:dyDescent="0.3">
      <c r="A571" s="47">
        <v>51075</v>
      </c>
      <c r="B571" s="37" t="s">
        <v>671</v>
      </c>
      <c r="C571" s="37">
        <v>95</v>
      </c>
    </row>
    <row r="572" spans="1:3" ht="17.399999999999999" x14ac:dyDescent="0.3">
      <c r="A572" s="47">
        <v>51100</v>
      </c>
      <c r="B572" s="37" t="s">
        <v>771</v>
      </c>
      <c r="C572" s="37">
        <v>101</v>
      </c>
    </row>
    <row r="573" spans="1:3" ht="17.399999999999999" x14ac:dyDescent="0.3">
      <c r="A573" s="47">
        <v>51125</v>
      </c>
      <c r="B573" s="37" t="s">
        <v>588</v>
      </c>
      <c r="C573" s="37">
        <v>86</v>
      </c>
    </row>
    <row r="574" spans="1:3" ht="17.399999999999999" x14ac:dyDescent="0.3">
      <c r="A574" s="47">
        <v>51200</v>
      </c>
      <c r="B574" s="37" t="s">
        <v>90</v>
      </c>
      <c r="C574" s="37">
        <v>93</v>
      </c>
    </row>
    <row r="575" spans="1:3" ht="17.399999999999999" x14ac:dyDescent="0.3">
      <c r="A575" s="47">
        <v>51350</v>
      </c>
      <c r="B575" s="37" t="s">
        <v>794</v>
      </c>
      <c r="C575" s="37">
        <v>103</v>
      </c>
    </row>
    <row r="576" spans="1:3" ht="17.399999999999999" x14ac:dyDescent="0.3">
      <c r="A576" s="47">
        <v>51400</v>
      </c>
      <c r="B576" s="37" t="s">
        <v>459</v>
      </c>
      <c r="C576" s="37">
        <v>71</v>
      </c>
    </row>
    <row r="577" spans="1:3" ht="17.399999999999999" x14ac:dyDescent="0.3">
      <c r="A577" s="47">
        <v>51475</v>
      </c>
      <c r="B577" s="37" t="s">
        <v>543</v>
      </c>
      <c r="C577" s="37">
        <v>86</v>
      </c>
    </row>
    <row r="578" spans="1:3" ht="17.399999999999999" x14ac:dyDescent="0.3">
      <c r="A578" s="47">
        <v>51650</v>
      </c>
      <c r="B578" s="37" t="s">
        <v>595</v>
      </c>
      <c r="C578" s="37">
        <v>86</v>
      </c>
    </row>
    <row r="579" spans="1:3" ht="17.399999999999999" x14ac:dyDescent="0.3">
      <c r="A579" s="47">
        <v>51825</v>
      </c>
      <c r="B579" s="37" t="s">
        <v>968</v>
      </c>
      <c r="C579" s="37">
        <v>127</v>
      </c>
    </row>
    <row r="580" spans="1:3" ht="17.399999999999999" x14ac:dyDescent="0.3">
      <c r="A580" s="47">
        <v>52125</v>
      </c>
      <c r="B580" s="37" t="s">
        <v>235</v>
      </c>
      <c r="C580" s="37">
        <v>19</v>
      </c>
    </row>
    <row r="581" spans="1:3" ht="17.399999999999999" x14ac:dyDescent="0.3">
      <c r="A581" s="47">
        <v>52162</v>
      </c>
      <c r="B581" s="37" t="s">
        <v>245</v>
      </c>
      <c r="C581" s="37">
        <v>21</v>
      </c>
    </row>
    <row r="582" spans="1:3" ht="17.399999999999999" x14ac:dyDescent="0.3">
      <c r="A582" s="47">
        <v>52175</v>
      </c>
      <c r="B582" s="37" t="s">
        <v>385</v>
      </c>
      <c r="C582" s="37">
        <v>61</v>
      </c>
    </row>
    <row r="583" spans="1:3" ht="17.399999999999999" x14ac:dyDescent="0.3">
      <c r="A583" s="47">
        <v>52250</v>
      </c>
      <c r="B583" s="37" t="s">
        <v>910</v>
      </c>
      <c r="C583" s="37">
        <v>113</v>
      </c>
    </row>
    <row r="584" spans="1:3" ht="17.399999999999999" x14ac:dyDescent="0.3">
      <c r="A584" s="47">
        <v>53000</v>
      </c>
      <c r="B584" s="37" t="s">
        <v>643</v>
      </c>
      <c r="C584" s="37">
        <v>95</v>
      </c>
    </row>
    <row r="585" spans="1:3" ht="17.399999999999999" x14ac:dyDescent="0.3">
      <c r="A585" s="47">
        <v>53100</v>
      </c>
      <c r="B585" s="37" t="s">
        <v>639</v>
      </c>
      <c r="C585" s="37">
        <v>95</v>
      </c>
    </row>
    <row r="586" spans="1:3" ht="17.399999999999999" x14ac:dyDescent="0.3">
      <c r="A586" s="47">
        <v>53150</v>
      </c>
      <c r="B586" s="37" t="s">
        <v>986</v>
      </c>
      <c r="C586" s="37">
        <v>127</v>
      </c>
    </row>
    <row r="587" spans="1:3" ht="17.399999999999999" x14ac:dyDescent="0.3">
      <c r="A587" s="47">
        <v>53200</v>
      </c>
      <c r="B587" s="37" t="s">
        <v>978</v>
      </c>
      <c r="C587" s="37">
        <v>127</v>
      </c>
    </row>
    <row r="588" spans="1:3" ht="17.399999999999999" x14ac:dyDescent="0.3">
      <c r="A588" s="47">
        <v>53425</v>
      </c>
      <c r="B588" s="37" t="s">
        <v>919</v>
      </c>
      <c r="C588" s="37">
        <v>115</v>
      </c>
    </row>
    <row r="589" spans="1:3" ht="17.399999999999999" x14ac:dyDescent="0.3">
      <c r="A589" s="47">
        <v>53500</v>
      </c>
      <c r="B589" s="37" t="s">
        <v>491</v>
      </c>
      <c r="C589" s="37">
        <v>75</v>
      </c>
    </row>
    <row r="590" spans="1:3" ht="17.399999999999999" x14ac:dyDescent="0.3">
      <c r="A590" s="47">
        <v>53575</v>
      </c>
      <c r="B590" s="37" t="s">
        <v>939</v>
      </c>
      <c r="C590" s="37">
        <v>117</v>
      </c>
    </row>
    <row r="591" spans="1:3" ht="17.399999999999999" x14ac:dyDescent="0.3">
      <c r="A591" s="47">
        <v>53725</v>
      </c>
      <c r="B591" s="37" t="s">
        <v>909</v>
      </c>
      <c r="C591" s="37">
        <v>113</v>
      </c>
    </row>
    <row r="592" spans="1:3" ht="17.399999999999999" x14ac:dyDescent="0.3">
      <c r="A592" s="47">
        <v>53775</v>
      </c>
      <c r="B592" s="37" t="s">
        <v>447</v>
      </c>
      <c r="C592" s="37">
        <v>71</v>
      </c>
    </row>
    <row r="593" spans="1:3" ht="17.399999999999999" x14ac:dyDescent="0.3">
      <c r="A593" s="47">
        <v>53800</v>
      </c>
      <c r="B593" s="37" t="s">
        <v>716</v>
      </c>
      <c r="C593" s="37">
        <v>99</v>
      </c>
    </row>
    <row r="594" spans="1:3" ht="17.399999999999999" x14ac:dyDescent="0.3">
      <c r="A594" s="47">
        <v>53850</v>
      </c>
      <c r="B594" s="37" t="s">
        <v>429</v>
      </c>
      <c r="C594" s="37">
        <v>69</v>
      </c>
    </row>
    <row r="595" spans="1:3" ht="17.399999999999999" x14ac:dyDescent="0.3">
      <c r="A595" s="47">
        <v>53875</v>
      </c>
      <c r="B595" s="37" t="s">
        <v>855</v>
      </c>
      <c r="C595" s="37">
        <v>107</v>
      </c>
    </row>
    <row r="596" spans="1:3" ht="17.399999999999999" x14ac:dyDescent="0.3">
      <c r="A596" s="47">
        <v>54000</v>
      </c>
      <c r="B596" s="37" t="s">
        <v>150</v>
      </c>
      <c r="C596" s="37">
        <v>9</v>
      </c>
    </row>
    <row r="597" spans="1:3" ht="17.399999999999999" x14ac:dyDescent="0.3">
      <c r="A597" s="47">
        <v>54025</v>
      </c>
      <c r="B597" s="37" t="s">
        <v>93</v>
      </c>
      <c r="C597" s="37">
        <v>99</v>
      </c>
    </row>
    <row r="598" spans="1:3" ht="17.399999999999999" x14ac:dyDescent="0.3">
      <c r="A598" s="47">
        <v>54075</v>
      </c>
      <c r="B598" s="37" t="s">
        <v>732</v>
      </c>
      <c r="C598" s="37">
        <v>99</v>
      </c>
    </row>
    <row r="599" spans="1:3" ht="17.399999999999999" x14ac:dyDescent="0.3">
      <c r="A599" s="47">
        <v>54150</v>
      </c>
      <c r="B599" s="37" t="s">
        <v>697</v>
      </c>
      <c r="C599" s="37">
        <v>99</v>
      </c>
    </row>
    <row r="600" spans="1:3" ht="17.399999999999999" x14ac:dyDescent="0.3">
      <c r="A600" s="47">
        <v>54175</v>
      </c>
      <c r="B600" s="37" t="s">
        <v>518</v>
      </c>
      <c r="C600" s="37">
        <v>85</v>
      </c>
    </row>
    <row r="601" spans="1:3" ht="17.399999999999999" x14ac:dyDescent="0.3">
      <c r="A601" s="47">
        <v>54200</v>
      </c>
      <c r="B601" s="37" t="s">
        <v>280</v>
      </c>
      <c r="C601" s="37">
        <v>35</v>
      </c>
    </row>
    <row r="602" spans="1:3" ht="17.399999999999999" x14ac:dyDescent="0.3">
      <c r="A602" s="47">
        <v>54250</v>
      </c>
      <c r="B602" s="37" t="s">
        <v>503</v>
      </c>
      <c r="C602" s="37">
        <v>81</v>
      </c>
    </row>
    <row r="603" spans="1:3" ht="17.399999999999999" x14ac:dyDescent="0.3">
      <c r="A603" s="47">
        <v>54275</v>
      </c>
      <c r="B603" s="37" t="s">
        <v>533</v>
      </c>
      <c r="C603" s="37">
        <v>86</v>
      </c>
    </row>
    <row r="604" spans="1:3" ht="17.399999999999999" x14ac:dyDescent="0.3">
      <c r="A604" s="47">
        <v>54300</v>
      </c>
      <c r="B604" s="37" t="s">
        <v>576</v>
      </c>
      <c r="C604" s="37">
        <v>86</v>
      </c>
    </row>
    <row r="605" spans="1:3" ht="17.399999999999999" x14ac:dyDescent="0.3">
      <c r="A605" s="47">
        <v>54350</v>
      </c>
      <c r="B605" s="37" t="s">
        <v>799</v>
      </c>
      <c r="C605" s="37">
        <v>103</v>
      </c>
    </row>
    <row r="606" spans="1:3" ht="17.399999999999999" x14ac:dyDescent="0.3">
      <c r="A606" s="47">
        <v>54357</v>
      </c>
      <c r="B606" s="37" t="s">
        <v>475</v>
      </c>
      <c r="C606" s="37">
        <v>71</v>
      </c>
    </row>
    <row r="607" spans="1:3" ht="17.399999999999999" x14ac:dyDescent="0.3">
      <c r="A607" s="47">
        <v>54387</v>
      </c>
      <c r="B607" s="37" t="s">
        <v>369</v>
      </c>
      <c r="C607" s="37">
        <v>57</v>
      </c>
    </row>
    <row r="608" spans="1:3" ht="17.399999999999999" x14ac:dyDescent="0.3">
      <c r="A608" s="47">
        <v>54425</v>
      </c>
      <c r="B608" s="37" t="s">
        <v>156</v>
      </c>
      <c r="C608" s="37">
        <v>9</v>
      </c>
    </row>
    <row r="609" spans="1:3" ht="17.399999999999999" x14ac:dyDescent="0.3">
      <c r="A609" s="47">
        <v>54450</v>
      </c>
      <c r="B609" s="37" t="s">
        <v>689</v>
      </c>
      <c r="C609" s="37">
        <v>99</v>
      </c>
    </row>
    <row r="610" spans="1:3" ht="17.399999999999999" x14ac:dyDescent="0.3">
      <c r="A610" s="47">
        <v>54500</v>
      </c>
      <c r="B610" s="37" t="s">
        <v>557</v>
      </c>
      <c r="C610" s="37">
        <v>86</v>
      </c>
    </row>
    <row r="611" spans="1:3" ht="17.399999999999999" x14ac:dyDescent="0.3">
      <c r="A611" s="47">
        <v>54525</v>
      </c>
      <c r="B611" s="37" t="s">
        <v>858</v>
      </c>
      <c r="C611" s="37">
        <v>109</v>
      </c>
    </row>
    <row r="612" spans="1:3" ht="17.399999999999999" x14ac:dyDescent="0.3">
      <c r="A612" s="47">
        <v>54625</v>
      </c>
      <c r="B612" s="37" t="s">
        <v>990</v>
      </c>
      <c r="C612" s="37">
        <v>129</v>
      </c>
    </row>
    <row r="613" spans="1:3" ht="17.399999999999999" x14ac:dyDescent="0.3">
      <c r="A613" s="47">
        <v>54700</v>
      </c>
      <c r="B613" s="37" t="s">
        <v>129</v>
      </c>
      <c r="C613" s="37">
        <v>5</v>
      </c>
    </row>
    <row r="614" spans="1:3" ht="17.399999999999999" x14ac:dyDescent="0.3">
      <c r="A614" s="47">
        <v>54725</v>
      </c>
      <c r="B614" s="37" t="s">
        <v>124</v>
      </c>
      <c r="C614" s="37">
        <v>5</v>
      </c>
    </row>
    <row r="615" spans="1:3" ht="17.399999999999999" x14ac:dyDescent="0.3">
      <c r="A615" s="47">
        <v>54912</v>
      </c>
      <c r="B615" s="37" t="s">
        <v>636</v>
      </c>
      <c r="C615" s="37">
        <v>95</v>
      </c>
    </row>
    <row r="616" spans="1:3" ht="17.399999999999999" x14ac:dyDescent="0.3">
      <c r="A616" s="47">
        <v>55075</v>
      </c>
      <c r="B616" s="37" t="s">
        <v>127</v>
      </c>
      <c r="C616" s="37">
        <v>5</v>
      </c>
    </row>
    <row r="617" spans="1:3" ht="17.399999999999999" x14ac:dyDescent="0.3">
      <c r="A617" s="47">
        <v>55125</v>
      </c>
      <c r="B617" s="37" t="s">
        <v>185</v>
      </c>
      <c r="C617" s="37">
        <v>11</v>
      </c>
    </row>
    <row r="618" spans="1:3" ht="17.399999999999999" x14ac:dyDescent="0.3">
      <c r="A618" s="47">
        <v>55305</v>
      </c>
      <c r="B618" s="37" t="s">
        <v>754</v>
      </c>
      <c r="C618" s="37">
        <v>101</v>
      </c>
    </row>
    <row r="619" spans="1:3" ht="17.399999999999999" x14ac:dyDescent="0.3">
      <c r="A619" s="47">
        <v>55375</v>
      </c>
      <c r="B619" s="37" t="s">
        <v>151</v>
      </c>
      <c r="C619" s="37">
        <v>9</v>
      </c>
    </row>
    <row r="620" spans="1:3" ht="17.399999999999999" x14ac:dyDescent="0.3">
      <c r="A620" s="47">
        <v>55475</v>
      </c>
      <c r="B620" s="37" t="s">
        <v>995</v>
      </c>
      <c r="C620" s="37">
        <v>131</v>
      </c>
    </row>
    <row r="621" spans="1:3" ht="17.399999999999999" x14ac:dyDescent="0.3">
      <c r="A621" s="47">
        <v>55532</v>
      </c>
      <c r="B621" s="37" t="s">
        <v>891</v>
      </c>
      <c r="C621" s="37">
        <v>113</v>
      </c>
    </row>
    <row r="622" spans="1:3" ht="17.399999999999999" x14ac:dyDescent="0.3">
      <c r="A622" s="47">
        <v>55540</v>
      </c>
      <c r="B622" s="37" t="s">
        <v>343</v>
      </c>
      <c r="C622" s="37">
        <v>57</v>
      </c>
    </row>
    <row r="623" spans="1:3" ht="17.399999999999999" x14ac:dyDescent="0.3">
      <c r="A623" s="47">
        <v>55650</v>
      </c>
      <c r="B623" s="37" t="s">
        <v>247</v>
      </c>
      <c r="C623" s="37">
        <v>21</v>
      </c>
    </row>
    <row r="624" spans="1:3" ht="17.399999999999999" x14ac:dyDescent="0.3">
      <c r="A624" s="47">
        <v>55750</v>
      </c>
      <c r="B624" s="37" t="s">
        <v>174</v>
      </c>
      <c r="C624" s="37">
        <v>11</v>
      </c>
    </row>
    <row r="625" spans="1:3" ht="17.399999999999999" x14ac:dyDescent="0.3">
      <c r="A625" s="47">
        <v>55775</v>
      </c>
      <c r="B625" s="37" t="s">
        <v>180</v>
      </c>
      <c r="C625" s="37">
        <v>11</v>
      </c>
    </row>
    <row r="626" spans="1:3" ht="17.399999999999999" x14ac:dyDescent="0.3">
      <c r="A626" s="47">
        <v>55875</v>
      </c>
      <c r="B626" s="37" t="s">
        <v>232</v>
      </c>
      <c r="C626" s="37">
        <v>19</v>
      </c>
    </row>
    <row r="627" spans="1:3" ht="17.399999999999999" x14ac:dyDescent="0.3">
      <c r="A627" s="47">
        <v>55925</v>
      </c>
      <c r="B627" s="37" t="s">
        <v>273</v>
      </c>
      <c r="C627" s="37">
        <v>33</v>
      </c>
    </row>
    <row r="628" spans="1:3" ht="17.399999999999999" x14ac:dyDescent="0.3">
      <c r="A628" s="47">
        <v>56150</v>
      </c>
      <c r="B628" s="37" t="s">
        <v>960</v>
      </c>
      <c r="C628" s="37">
        <v>123</v>
      </c>
    </row>
    <row r="629" spans="1:3" ht="17.399999999999999" x14ac:dyDescent="0.3">
      <c r="A629" s="47">
        <v>56425</v>
      </c>
      <c r="B629" s="37" t="s">
        <v>964</v>
      </c>
      <c r="C629" s="37">
        <v>127</v>
      </c>
    </row>
    <row r="630" spans="1:3" ht="17.399999999999999" x14ac:dyDescent="0.3">
      <c r="A630" s="47">
        <v>56475</v>
      </c>
      <c r="B630" s="37" t="s">
        <v>714</v>
      </c>
      <c r="C630" s="37">
        <v>99</v>
      </c>
    </row>
    <row r="631" spans="1:3" ht="17.399999999999999" x14ac:dyDescent="0.3">
      <c r="A631" s="47">
        <v>56500</v>
      </c>
      <c r="B631" s="37" t="s">
        <v>632</v>
      </c>
      <c r="C631" s="37">
        <v>95</v>
      </c>
    </row>
    <row r="632" spans="1:3" ht="17.399999999999999" x14ac:dyDescent="0.3">
      <c r="A632" s="47">
        <v>56625</v>
      </c>
      <c r="B632" s="37" t="s">
        <v>596</v>
      </c>
      <c r="C632" s="37">
        <v>86</v>
      </c>
    </row>
    <row r="633" spans="1:3" ht="17.399999999999999" x14ac:dyDescent="0.3">
      <c r="A633" s="47">
        <v>56825</v>
      </c>
      <c r="B633" s="37" t="s">
        <v>645</v>
      </c>
      <c r="C633" s="37">
        <v>95</v>
      </c>
    </row>
    <row r="634" spans="1:3" ht="17.399999999999999" x14ac:dyDescent="0.3">
      <c r="A634" s="47">
        <v>56850</v>
      </c>
      <c r="B634" s="37" t="s">
        <v>464</v>
      </c>
      <c r="C634" s="37">
        <v>71</v>
      </c>
    </row>
    <row r="635" spans="1:3" ht="17.399999999999999" x14ac:dyDescent="0.3">
      <c r="A635" s="47">
        <v>56865</v>
      </c>
      <c r="B635" s="37" t="s">
        <v>416</v>
      </c>
      <c r="C635" s="37">
        <v>69</v>
      </c>
    </row>
    <row r="636" spans="1:3" ht="17.399999999999999" x14ac:dyDescent="0.3">
      <c r="A636" s="47">
        <v>56875</v>
      </c>
      <c r="B636" s="37" t="s">
        <v>457</v>
      </c>
      <c r="C636" s="37">
        <v>71</v>
      </c>
    </row>
    <row r="637" spans="1:3" ht="17.399999999999999" x14ac:dyDescent="0.3">
      <c r="A637" s="47">
        <v>56955</v>
      </c>
      <c r="B637" s="37" t="s">
        <v>897</v>
      </c>
      <c r="C637" s="37">
        <v>113</v>
      </c>
    </row>
    <row r="638" spans="1:3" ht="17.399999999999999" x14ac:dyDescent="0.3">
      <c r="A638" s="47">
        <v>56975</v>
      </c>
      <c r="B638" s="37" t="s">
        <v>791</v>
      </c>
      <c r="C638" s="37">
        <v>103</v>
      </c>
    </row>
    <row r="639" spans="1:3" ht="17.399999999999999" x14ac:dyDescent="0.3">
      <c r="A639" s="47">
        <v>57025</v>
      </c>
      <c r="B639" s="37" t="s">
        <v>456</v>
      </c>
      <c r="C639" s="37">
        <v>71</v>
      </c>
    </row>
    <row r="640" spans="1:3" ht="17.399999999999999" x14ac:dyDescent="0.3">
      <c r="A640" s="47">
        <v>57058</v>
      </c>
      <c r="B640" s="37" t="s">
        <v>221</v>
      </c>
      <c r="C640" s="37">
        <v>17</v>
      </c>
    </row>
    <row r="641" spans="1:3" ht="17.399999999999999" x14ac:dyDescent="0.3">
      <c r="A641" s="47">
        <v>57066</v>
      </c>
      <c r="B641" s="37" t="s">
        <v>221</v>
      </c>
      <c r="C641" s="37">
        <v>21</v>
      </c>
    </row>
    <row r="642" spans="1:3" ht="17.399999999999999" x14ac:dyDescent="0.3">
      <c r="A642" s="47">
        <v>57250</v>
      </c>
      <c r="B642" s="37" t="s">
        <v>564</v>
      </c>
      <c r="C642" s="37">
        <v>86</v>
      </c>
    </row>
    <row r="643" spans="1:3" ht="17.399999999999999" x14ac:dyDescent="0.3">
      <c r="A643" s="47">
        <v>57320</v>
      </c>
      <c r="B643" s="37" t="s">
        <v>315</v>
      </c>
      <c r="C643" s="37">
        <v>51</v>
      </c>
    </row>
    <row r="644" spans="1:3" ht="17.399999999999999" x14ac:dyDescent="0.3">
      <c r="A644" s="47">
        <v>57380</v>
      </c>
      <c r="B644" s="37" t="s">
        <v>418</v>
      </c>
      <c r="C644" s="37">
        <v>69</v>
      </c>
    </row>
    <row r="645" spans="1:3" ht="17.399999999999999" x14ac:dyDescent="0.3">
      <c r="A645" s="47">
        <v>57425</v>
      </c>
      <c r="B645" s="37" t="s">
        <v>176</v>
      </c>
      <c r="C645" s="37">
        <v>11</v>
      </c>
    </row>
    <row r="646" spans="1:3" ht="17.399999999999999" x14ac:dyDescent="0.3">
      <c r="A646" s="47">
        <v>57450</v>
      </c>
      <c r="B646" s="37" t="s">
        <v>176</v>
      </c>
      <c r="C646" s="37">
        <v>115</v>
      </c>
    </row>
    <row r="647" spans="1:3" ht="17.399999999999999" x14ac:dyDescent="0.3">
      <c r="A647" s="47">
        <v>57492</v>
      </c>
      <c r="B647" s="37" t="s">
        <v>244</v>
      </c>
      <c r="C647" s="37">
        <v>21</v>
      </c>
    </row>
    <row r="648" spans="1:3" ht="17.399999999999999" x14ac:dyDescent="0.3">
      <c r="A648" s="47">
        <v>57518</v>
      </c>
      <c r="B648" s="37" t="s">
        <v>726</v>
      </c>
      <c r="C648" s="37">
        <v>99</v>
      </c>
    </row>
    <row r="649" spans="1:3" ht="17.399999999999999" x14ac:dyDescent="0.3">
      <c r="A649" s="47">
        <v>57550</v>
      </c>
      <c r="B649" s="37" t="s">
        <v>371</v>
      </c>
      <c r="C649" s="37">
        <v>57</v>
      </c>
    </row>
    <row r="650" spans="1:3" ht="17.399999999999999" x14ac:dyDescent="0.3">
      <c r="A650" s="47">
        <v>57900</v>
      </c>
      <c r="B650" s="37" t="s">
        <v>682</v>
      </c>
      <c r="C650" s="37">
        <v>97</v>
      </c>
    </row>
    <row r="651" spans="1:3" ht="17.399999999999999" x14ac:dyDescent="0.3">
      <c r="A651" s="47">
        <v>57908</v>
      </c>
      <c r="B651" s="37" t="s">
        <v>888</v>
      </c>
      <c r="C651" s="37">
        <v>113</v>
      </c>
    </row>
    <row r="652" spans="1:3" ht="17.399999999999999" x14ac:dyDescent="0.3">
      <c r="A652" s="47">
        <v>57950</v>
      </c>
      <c r="B652" s="37" t="s">
        <v>851</v>
      </c>
      <c r="C652" s="37">
        <v>105</v>
      </c>
    </row>
    <row r="653" spans="1:3" ht="17.399999999999999" x14ac:dyDescent="0.3">
      <c r="A653" s="47">
        <v>58025</v>
      </c>
      <c r="B653" s="37" t="s">
        <v>856</v>
      </c>
      <c r="C653" s="37">
        <v>107</v>
      </c>
    </row>
    <row r="654" spans="1:3" ht="17.399999999999999" x14ac:dyDescent="0.3">
      <c r="A654" s="47">
        <v>58050</v>
      </c>
      <c r="B654" s="37" t="s">
        <v>165</v>
      </c>
      <c r="C654" s="37">
        <v>11</v>
      </c>
    </row>
    <row r="655" spans="1:3" ht="17.399999999999999" x14ac:dyDescent="0.3">
      <c r="A655" s="47">
        <v>58175</v>
      </c>
      <c r="B655" s="37" t="s">
        <v>372</v>
      </c>
      <c r="C655" s="37">
        <v>59</v>
      </c>
    </row>
    <row r="656" spans="1:3" ht="17.399999999999999" x14ac:dyDescent="0.3">
      <c r="A656" s="47">
        <v>58200</v>
      </c>
      <c r="B656" s="37" t="s">
        <v>984</v>
      </c>
      <c r="C656" s="37">
        <v>127</v>
      </c>
    </row>
    <row r="657" spans="1:3" ht="17.399999999999999" x14ac:dyDescent="0.3">
      <c r="A657" s="47">
        <v>58350</v>
      </c>
      <c r="B657" s="37" t="s">
        <v>204</v>
      </c>
      <c r="C657" s="37">
        <v>15</v>
      </c>
    </row>
    <row r="658" spans="1:3" ht="17.399999999999999" x14ac:dyDescent="0.3">
      <c r="A658" s="47">
        <v>58420</v>
      </c>
      <c r="B658" s="37" t="s">
        <v>311</v>
      </c>
      <c r="C658" s="37">
        <v>51</v>
      </c>
    </row>
    <row r="659" spans="1:3" ht="17.399999999999999" x14ac:dyDescent="0.3">
      <c r="A659" s="47">
        <v>58575</v>
      </c>
      <c r="B659" s="37" t="s">
        <v>965</v>
      </c>
      <c r="C659" s="37">
        <v>127</v>
      </c>
    </row>
    <row r="660" spans="1:3" ht="17.399999999999999" x14ac:dyDescent="0.3">
      <c r="A660" s="47">
        <v>58600</v>
      </c>
      <c r="B660" s="37" t="s">
        <v>776</v>
      </c>
      <c r="C660" s="37">
        <v>101</v>
      </c>
    </row>
    <row r="661" spans="1:3" ht="17.399999999999999" x14ac:dyDescent="0.3">
      <c r="A661" s="47">
        <v>58675</v>
      </c>
      <c r="B661" s="37" t="s">
        <v>297</v>
      </c>
      <c r="C661" s="37">
        <v>45</v>
      </c>
    </row>
    <row r="662" spans="1:3" ht="17.399999999999999" x14ac:dyDescent="0.3">
      <c r="A662" s="47">
        <v>58700</v>
      </c>
      <c r="B662" s="37" t="s">
        <v>147</v>
      </c>
      <c r="C662" s="37">
        <v>9</v>
      </c>
    </row>
    <row r="663" spans="1:3" ht="17.399999999999999" x14ac:dyDescent="0.3">
      <c r="A663" s="47">
        <v>58715</v>
      </c>
      <c r="B663" s="37" t="s">
        <v>872</v>
      </c>
      <c r="C663" s="37">
        <v>111</v>
      </c>
    </row>
    <row r="664" spans="1:3" ht="17.399999999999999" x14ac:dyDescent="0.3">
      <c r="A664" s="47">
        <v>58727</v>
      </c>
      <c r="B664" s="37" t="s">
        <v>528</v>
      </c>
      <c r="C664" s="37">
        <v>85</v>
      </c>
    </row>
    <row r="665" spans="1:3" ht="17.399999999999999" x14ac:dyDescent="0.3">
      <c r="A665" s="47">
        <v>58962</v>
      </c>
      <c r="B665" s="37" t="s">
        <v>122</v>
      </c>
      <c r="C665" s="37">
        <v>5</v>
      </c>
    </row>
    <row r="666" spans="1:3" ht="17.399999999999999" x14ac:dyDescent="0.3">
      <c r="A666" s="47">
        <v>58975</v>
      </c>
      <c r="B666" s="37" t="s">
        <v>585</v>
      </c>
      <c r="C666" s="37">
        <v>86</v>
      </c>
    </row>
    <row r="667" spans="1:3" ht="17.399999999999999" x14ac:dyDescent="0.3">
      <c r="A667" s="47">
        <v>59050</v>
      </c>
      <c r="B667" s="37" t="s">
        <v>361</v>
      </c>
      <c r="C667" s="37">
        <v>57</v>
      </c>
    </row>
    <row r="668" spans="1:3" ht="17.399999999999999" x14ac:dyDescent="0.3">
      <c r="A668" s="47">
        <v>59200</v>
      </c>
      <c r="B668" s="37" t="s">
        <v>205</v>
      </c>
      <c r="C668" s="37">
        <v>15</v>
      </c>
    </row>
    <row r="669" spans="1:3" ht="17.399999999999999" x14ac:dyDescent="0.3">
      <c r="A669" s="47">
        <v>59250</v>
      </c>
      <c r="B669" s="37" t="s">
        <v>470</v>
      </c>
      <c r="C669" s="37">
        <v>71</v>
      </c>
    </row>
    <row r="670" spans="1:3" ht="17.399999999999999" x14ac:dyDescent="0.3">
      <c r="A670" s="47">
        <v>59311</v>
      </c>
      <c r="B670" s="37" t="s">
        <v>749</v>
      </c>
      <c r="C670" s="37">
        <v>101</v>
      </c>
    </row>
    <row r="671" spans="1:3" ht="17.399999999999999" x14ac:dyDescent="0.3">
      <c r="A671" s="47">
        <v>59325</v>
      </c>
      <c r="B671" s="37" t="s">
        <v>288</v>
      </c>
      <c r="C671" s="37">
        <v>39</v>
      </c>
    </row>
    <row r="672" spans="1:3" ht="17.399999999999999" x14ac:dyDescent="0.3">
      <c r="A672" s="47">
        <v>59400</v>
      </c>
      <c r="B672" s="37" t="s">
        <v>963</v>
      </c>
      <c r="C672" s="37">
        <v>125</v>
      </c>
    </row>
    <row r="673" spans="1:3" ht="17.399999999999999" x14ac:dyDescent="0.3">
      <c r="A673" s="47">
        <v>59475</v>
      </c>
      <c r="B673" s="37" t="s">
        <v>490</v>
      </c>
      <c r="C673" s="37">
        <v>75</v>
      </c>
    </row>
    <row r="674" spans="1:3" ht="17.399999999999999" x14ac:dyDescent="0.3">
      <c r="A674" s="47">
        <v>59675</v>
      </c>
      <c r="B674" s="37" t="s">
        <v>517</v>
      </c>
      <c r="C674" s="37">
        <v>83</v>
      </c>
    </row>
    <row r="675" spans="1:3" ht="17.399999999999999" x14ac:dyDescent="0.3">
      <c r="A675" s="47">
        <v>59725</v>
      </c>
      <c r="B675" s="37" t="s">
        <v>808</v>
      </c>
      <c r="C675" s="37">
        <v>103</v>
      </c>
    </row>
    <row r="676" spans="1:3" ht="17.399999999999999" x14ac:dyDescent="0.3">
      <c r="A676" s="47">
        <v>59750</v>
      </c>
      <c r="B676" s="37" t="s">
        <v>805</v>
      </c>
      <c r="C676" s="37">
        <v>103</v>
      </c>
    </row>
    <row r="677" spans="1:3" ht="17.399999999999999" x14ac:dyDescent="0.3">
      <c r="A677" s="47">
        <v>60225</v>
      </c>
      <c r="B677" s="37" t="s">
        <v>593</v>
      </c>
      <c r="C677" s="37">
        <v>86</v>
      </c>
    </row>
    <row r="678" spans="1:3" ht="17.399999999999999" x14ac:dyDescent="0.3">
      <c r="A678" s="47">
        <v>60230</v>
      </c>
      <c r="B678" s="37" t="s">
        <v>575</v>
      </c>
      <c r="C678" s="37">
        <v>86</v>
      </c>
    </row>
    <row r="679" spans="1:3" ht="17.399999999999999" x14ac:dyDescent="0.3">
      <c r="A679" s="47">
        <v>60275</v>
      </c>
      <c r="B679" s="37" t="s">
        <v>806</v>
      </c>
      <c r="C679" s="37">
        <v>103</v>
      </c>
    </row>
    <row r="680" spans="1:3" ht="17.399999999999999" x14ac:dyDescent="0.3">
      <c r="A680" s="47">
        <v>60325</v>
      </c>
      <c r="B680" s="37" t="s">
        <v>326</v>
      </c>
      <c r="C680" s="37">
        <v>53</v>
      </c>
    </row>
    <row r="681" spans="1:3" ht="17.399999999999999" x14ac:dyDescent="0.3">
      <c r="A681" s="47">
        <v>60475</v>
      </c>
      <c r="B681" s="37" t="s">
        <v>925</v>
      </c>
      <c r="C681" s="37">
        <v>115</v>
      </c>
    </row>
    <row r="682" spans="1:3" ht="17.399999999999999" x14ac:dyDescent="0.3">
      <c r="A682" s="47">
        <v>60550</v>
      </c>
      <c r="B682" s="37" t="s">
        <v>526</v>
      </c>
      <c r="C682" s="37">
        <v>85</v>
      </c>
    </row>
    <row r="683" spans="1:3" ht="17.399999999999999" x14ac:dyDescent="0.3">
      <c r="A683" s="47">
        <v>60562</v>
      </c>
      <c r="B683" s="37" t="s">
        <v>676</v>
      </c>
      <c r="C683" s="37">
        <v>95</v>
      </c>
    </row>
    <row r="684" spans="1:3" ht="17.399999999999999" x14ac:dyDescent="0.3">
      <c r="A684" s="47">
        <v>60785</v>
      </c>
      <c r="B684" s="37" t="s">
        <v>881</v>
      </c>
      <c r="C684" s="37">
        <v>111</v>
      </c>
    </row>
    <row r="685" spans="1:3" ht="17.399999999999999" x14ac:dyDescent="0.3">
      <c r="A685" s="47">
        <v>60835</v>
      </c>
      <c r="B685" s="37" t="s">
        <v>761</v>
      </c>
      <c r="C685" s="37">
        <v>101</v>
      </c>
    </row>
    <row r="686" spans="1:3" ht="17.399999999999999" x14ac:dyDescent="0.3">
      <c r="A686" s="47">
        <v>60950</v>
      </c>
      <c r="B686" s="37" t="s">
        <v>359</v>
      </c>
      <c r="C686" s="37">
        <v>57</v>
      </c>
    </row>
    <row r="687" spans="1:3" ht="17.399999999999999" x14ac:dyDescent="0.3">
      <c r="A687" s="47">
        <v>60975</v>
      </c>
      <c r="B687" s="37" t="s">
        <v>724</v>
      </c>
      <c r="C687" s="37">
        <v>99</v>
      </c>
    </row>
    <row r="688" spans="1:3" ht="17.399999999999999" x14ac:dyDescent="0.3">
      <c r="A688" s="47">
        <v>61500</v>
      </c>
      <c r="B688" s="37" t="s">
        <v>154</v>
      </c>
      <c r="C688" s="37">
        <v>9</v>
      </c>
    </row>
    <row r="689" spans="1:3" ht="17.399999999999999" x14ac:dyDescent="0.3">
      <c r="A689" s="47">
        <v>61615</v>
      </c>
      <c r="B689" s="37" t="s">
        <v>899</v>
      </c>
      <c r="C689" s="37">
        <v>113</v>
      </c>
    </row>
    <row r="690" spans="1:3" ht="17.399999999999999" x14ac:dyDescent="0.3">
      <c r="A690" s="47">
        <v>61807</v>
      </c>
      <c r="B690" s="37" t="s">
        <v>171</v>
      </c>
      <c r="C690" s="37">
        <v>11</v>
      </c>
    </row>
    <row r="691" spans="1:3" ht="17.399999999999999" x14ac:dyDescent="0.3">
      <c r="A691" s="47">
        <v>61875</v>
      </c>
      <c r="B691" s="37" t="s">
        <v>379</v>
      </c>
      <c r="C691" s="37">
        <v>61</v>
      </c>
    </row>
    <row r="692" spans="1:3" ht="17.399999999999999" x14ac:dyDescent="0.3">
      <c r="A692" s="47">
        <v>61937</v>
      </c>
      <c r="B692" s="37" t="s">
        <v>209</v>
      </c>
      <c r="C692" s="37">
        <v>15</v>
      </c>
    </row>
    <row r="693" spans="1:3" ht="17.399999999999999" x14ac:dyDescent="0.3">
      <c r="A693" s="47">
        <v>62100</v>
      </c>
      <c r="B693" s="37" t="s">
        <v>708</v>
      </c>
      <c r="C693" s="37">
        <v>99</v>
      </c>
    </row>
    <row r="694" spans="1:3" ht="17.399999999999999" x14ac:dyDescent="0.3">
      <c r="A694" s="47">
        <v>62118</v>
      </c>
      <c r="B694" s="37" t="s">
        <v>735</v>
      </c>
      <c r="C694" s="37">
        <v>99</v>
      </c>
    </row>
    <row r="695" spans="1:3" ht="17.399999999999999" x14ac:dyDescent="0.3">
      <c r="A695" s="47">
        <v>62275</v>
      </c>
      <c r="B695" s="37" t="s">
        <v>350</v>
      </c>
      <c r="C695" s="37">
        <v>57</v>
      </c>
    </row>
    <row r="696" spans="1:3" ht="17.399999999999999" x14ac:dyDescent="0.3">
      <c r="A696" s="47">
        <v>62425</v>
      </c>
      <c r="B696" s="37" t="s">
        <v>795</v>
      </c>
      <c r="C696" s="37">
        <v>103</v>
      </c>
    </row>
    <row r="697" spans="1:3" ht="17.399999999999999" x14ac:dyDescent="0.3">
      <c r="A697" s="47">
        <v>62500</v>
      </c>
      <c r="B697" s="37" t="s">
        <v>862</v>
      </c>
      <c r="C697" s="37">
        <v>109</v>
      </c>
    </row>
    <row r="698" spans="1:3" ht="17.399999999999999" x14ac:dyDescent="0.3">
      <c r="A698" s="47">
        <v>62525</v>
      </c>
      <c r="B698" s="37" t="s">
        <v>860</v>
      </c>
      <c r="C698" s="37">
        <v>109</v>
      </c>
    </row>
    <row r="699" spans="1:3" ht="17.399999999999999" x14ac:dyDescent="0.3">
      <c r="A699" s="47">
        <v>62550</v>
      </c>
      <c r="B699" s="37" t="s">
        <v>867</v>
      </c>
      <c r="C699" s="37">
        <v>109</v>
      </c>
    </row>
    <row r="700" spans="1:3" ht="17.399999999999999" x14ac:dyDescent="0.3">
      <c r="A700" s="47">
        <v>62562</v>
      </c>
      <c r="B700" s="37" t="s">
        <v>861</v>
      </c>
      <c r="C700" s="37">
        <v>109</v>
      </c>
    </row>
    <row r="701" spans="1:3" ht="17.399999999999999" x14ac:dyDescent="0.3">
      <c r="A701" s="47">
        <v>62625</v>
      </c>
      <c r="B701" s="37" t="s">
        <v>681</v>
      </c>
      <c r="C701" s="37">
        <v>97</v>
      </c>
    </row>
    <row r="702" spans="1:3" ht="17.399999999999999" x14ac:dyDescent="0.3">
      <c r="A702" s="47">
        <v>62650</v>
      </c>
      <c r="B702" s="37" t="s">
        <v>283</v>
      </c>
      <c r="C702" s="37">
        <v>37</v>
      </c>
    </row>
    <row r="703" spans="1:3" ht="17.399999999999999" x14ac:dyDescent="0.3">
      <c r="A703" s="47">
        <v>62675</v>
      </c>
      <c r="B703" s="37" t="s">
        <v>474</v>
      </c>
      <c r="C703" s="37">
        <v>71</v>
      </c>
    </row>
    <row r="704" spans="1:3" ht="17.399999999999999" x14ac:dyDescent="0.3">
      <c r="A704" s="47">
        <v>62775</v>
      </c>
      <c r="B704" s="37" t="s">
        <v>765</v>
      </c>
      <c r="C704" s="37">
        <v>101</v>
      </c>
    </row>
    <row r="705" spans="1:3" ht="17.399999999999999" x14ac:dyDescent="0.3">
      <c r="A705" s="47">
        <v>62800</v>
      </c>
      <c r="B705" s="37" t="s">
        <v>877</v>
      </c>
      <c r="C705" s="37">
        <v>111</v>
      </c>
    </row>
    <row r="706" spans="1:3" ht="17.399999999999999" x14ac:dyDescent="0.3">
      <c r="A706" s="47">
        <v>62825</v>
      </c>
      <c r="B706" s="37" t="s">
        <v>991</v>
      </c>
      <c r="C706" s="37">
        <v>129</v>
      </c>
    </row>
    <row r="707" spans="1:3" ht="17.399999999999999" x14ac:dyDescent="0.3">
      <c r="A707" s="47">
        <v>62885</v>
      </c>
      <c r="B707" s="37" t="s">
        <v>810</v>
      </c>
      <c r="C707" s="37">
        <v>103</v>
      </c>
    </row>
    <row r="708" spans="1:3" ht="17.399999999999999" x14ac:dyDescent="0.3">
      <c r="A708" s="47">
        <v>63000</v>
      </c>
      <c r="B708" s="37" t="s">
        <v>804</v>
      </c>
      <c r="C708" s="37">
        <v>103</v>
      </c>
    </row>
    <row r="709" spans="1:3" ht="17.399999999999999" x14ac:dyDescent="0.3">
      <c r="A709" s="47">
        <v>63225</v>
      </c>
      <c r="B709" s="37" t="s">
        <v>506</v>
      </c>
      <c r="C709" s="37">
        <v>81</v>
      </c>
    </row>
    <row r="710" spans="1:3" ht="17.399999999999999" x14ac:dyDescent="0.3">
      <c r="A710" s="47">
        <v>63362</v>
      </c>
      <c r="B710" s="37" t="s">
        <v>979</v>
      </c>
      <c r="C710" s="37">
        <v>127</v>
      </c>
    </row>
    <row r="711" spans="1:3" ht="17.399999999999999" x14ac:dyDescent="0.3">
      <c r="A711" s="47">
        <v>63375</v>
      </c>
      <c r="B711" s="37" t="s">
        <v>758</v>
      </c>
      <c r="C711" s="37">
        <v>101</v>
      </c>
    </row>
    <row r="712" spans="1:3" ht="17.399999999999999" x14ac:dyDescent="0.3">
      <c r="A712" s="47">
        <v>63425</v>
      </c>
      <c r="B712" s="37" t="s">
        <v>443</v>
      </c>
      <c r="C712" s="37">
        <v>71</v>
      </c>
    </row>
    <row r="713" spans="1:3" ht="17.399999999999999" x14ac:dyDescent="0.3">
      <c r="A713" s="47">
        <v>63435</v>
      </c>
      <c r="B713" s="37" t="s">
        <v>688</v>
      </c>
      <c r="C713" s="37">
        <v>99</v>
      </c>
    </row>
    <row r="714" spans="1:3" ht="17.399999999999999" x14ac:dyDescent="0.3">
      <c r="A714" s="47">
        <v>63650</v>
      </c>
      <c r="B714" s="37" t="s">
        <v>946</v>
      </c>
      <c r="C714" s="37">
        <v>117</v>
      </c>
    </row>
    <row r="715" spans="1:3" ht="17.399999999999999" x14ac:dyDescent="0.3">
      <c r="A715" s="47">
        <v>63700</v>
      </c>
      <c r="B715" s="37" t="s">
        <v>471</v>
      </c>
      <c r="C715" s="37">
        <v>71</v>
      </c>
    </row>
    <row r="716" spans="1:3" ht="17.399999999999999" x14ac:dyDescent="0.3">
      <c r="A716" s="47">
        <v>64175</v>
      </c>
      <c r="B716" s="37" t="s">
        <v>2</v>
      </c>
      <c r="C716" s="37">
        <v>115</v>
      </c>
    </row>
    <row r="717" spans="1:3" ht="17.399999999999999" x14ac:dyDescent="0.3">
      <c r="A717" s="47">
        <v>64325</v>
      </c>
      <c r="B717" s="37" t="s">
        <v>929</v>
      </c>
      <c r="C717" s="37">
        <v>115</v>
      </c>
    </row>
    <row r="718" spans="1:3" ht="17.399999999999999" x14ac:dyDescent="0.3">
      <c r="A718" s="47">
        <v>64400</v>
      </c>
      <c r="B718" s="37" t="s">
        <v>138</v>
      </c>
      <c r="C718" s="37">
        <v>9</v>
      </c>
    </row>
    <row r="719" spans="1:3" ht="17.399999999999999" x14ac:dyDescent="0.3">
      <c r="A719" s="47">
        <v>64525</v>
      </c>
      <c r="B719" s="37" t="s">
        <v>863</v>
      </c>
      <c r="C719" s="37">
        <v>109</v>
      </c>
    </row>
    <row r="720" spans="1:3" ht="17.399999999999999" x14ac:dyDescent="0.3">
      <c r="A720" s="47">
        <v>64547</v>
      </c>
      <c r="B720" s="37" t="s">
        <v>707</v>
      </c>
      <c r="C720" s="37">
        <v>99</v>
      </c>
    </row>
    <row r="721" spans="1:3" ht="17.399999999999999" x14ac:dyDescent="0.3">
      <c r="A721" s="47">
        <v>64725</v>
      </c>
      <c r="B721" s="37" t="s">
        <v>196</v>
      </c>
      <c r="C721" s="37">
        <v>11</v>
      </c>
    </row>
    <row r="722" spans="1:3" ht="17.399999999999999" x14ac:dyDescent="0.3">
      <c r="A722" s="47">
        <v>64825</v>
      </c>
      <c r="B722" s="37" t="s">
        <v>388</v>
      </c>
      <c r="C722" s="37">
        <v>61</v>
      </c>
    </row>
    <row r="723" spans="1:3" ht="17.399999999999999" x14ac:dyDescent="0.3">
      <c r="A723" s="47">
        <v>64875</v>
      </c>
      <c r="B723" s="37" t="s">
        <v>337</v>
      </c>
      <c r="C723" s="37">
        <v>55</v>
      </c>
    </row>
    <row r="724" spans="1:3" ht="17.399999999999999" x14ac:dyDescent="0.3">
      <c r="A724" s="47">
        <v>64925</v>
      </c>
      <c r="B724" s="37" t="s">
        <v>360</v>
      </c>
      <c r="C724" s="37">
        <v>57</v>
      </c>
    </row>
    <row r="725" spans="1:3" ht="17.399999999999999" x14ac:dyDescent="0.3">
      <c r="A725" s="47">
        <v>64975</v>
      </c>
      <c r="B725" s="37" t="s">
        <v>3</v>
      </c>
      <c r="C725" s="37">
        <v>103</v>
      </c>
    </row>
    <row r="726" spans="1:3" ht="17.399999999999999" x14ac:dyDescent="0.3">
      <c r="A726" s="47">
        <v>65100</v>
      </c>
      <c r="B726" s="37" t="s">
        <v>717</v>
      </c>
      <c r="C726" s="37">
        <v>99</v>
      </c>
    </row>
    <row r="727" spans="1:3" ht="17.399999999999999" x14ac:dyDescent="0.3">
      <c r="A727" s="47">
        <v>65200</v>
      </c>
      <c r="B727" s="37" t="s">
        <v>973</v>
      </c>
      <c r="C727" s="37">
        <v>127</v>
      </c>
    </row>
    <row r="728" spans="1:3" ht="17.399999999999999" x14ac:dyDescent="0.3">
      <c r="A728" s="47">
        <v>65225</v>
      </c>
      <c r="B728" s="37" t="s">
        <v>524</v>
      </c>
      <c r="C728" s="37">
        <v>85</v>
      </c>
    </row>
    <row r="729" spans="1:3" ht="17.399999999999999" x14ac:dyDescent="0.3">
      <c r="A729" s="47">
        <v>65385</v>
      </c>
      <c r="B729" s="37" t="s">
        <v>744</v>
      </c>
      <c r="C729" s="37">
        <v>101</v>
      </c>
    </row>
    <row r="730" spans="1:3" ht="17.399999999999999" x14ac:dyDescent="0.3">
      <c r="A730" s="47">
        <v>65425</v>
      </c>
      <c r="B730" s="37" t="s">
        <v>629</v>
      </c>
      <c r="C730" s="37">
        <v>91</v>
      </c>
    </row>
    <row r="731" spans="1:3" ht="17.399999999999999" x14ac:dyDescent="0.3">
      <c r="A731" s="47">
        <v>65525</v>
      </c>
      <c r="B731" s="37" t="s">
        <v>136</v>
      </c>
      <c r="C731" s="37">
        <v>9</v>
      </c>
    </row>
    <row r="732" spans="1:3" ht="17.399999999999999" x14ac:dyDescent="0.3">
      <c r="A732" s="47">
        <v>66000</v>
      </c>
      <c r="B732" s="37" t="s">
        <v>920</v>
      </c>
      <c r="C732" s="37">
        <v>115</v>
      </c>
    </row>
    <row r="733" spans="1:3" ht="17.399999999999999" x14ac:dyDescent="0.3">
      <c r="A733" s="47">
        <v>66062</v>
      </c>
      <c r="B733" s="37" t="s">
        <v>435</v>
      </c>
      <c r="C733" s="37">
        <v>69</v>
      </c>
    </row>
    <row r="734" spans="1:3" ht="17.399999999999999" x14ac:dyDescent="0.3">
      <c r="A734" s="47">
        <v>66175</v>
      </c>
      <c r="B734" s="37" t="s">
        <v>514</v>
      </c>
      <c r="C734" s="37">
        <v>83</v>
      </c>
    </row>
    <row r="735" spans="1:3" ht="17.399999999999999" x14ac:dyDescent="0.3">
      <c r="A735" s="47">
        <v>66425</v>
      </c>
      <c r="B735" s="37" t="s">
        <v>661</v>
      </c>
      <c r="C735" s="37">
        <v>95</v>
      </c>
    </row>
    <row r="736" spans="1:3" ht="17.399999999999999" x14ac:dyDescent="0.3">
      <c r="A736" s="47">
        <v>66725</v>
      </c>
      <c r="B736" s="37" t="s">
        <v>396</v>
      </c>
      <c r="C736" s="37">
        <v>63</v>
      </c>
    </row>
    <row r="737" spans="1:3" ht="17.399999999999999" x14ac:dyDescent="0.3">
      <c r="A737" s="47">
        <v>66875</v>
      </c>
      <c r="B737" s="37" t="s">
        <v>208</v>
      </c>
      <c r="C737" s="37">
        <v>15</v>
      </c>
    </row>
    <row r="738" spans="1:3" ht="17.399999999999999" x14ac:dyDescent="0.3">
      <c r="A738" s="47">
        <v>66925</v>
      </c>
      <c r="B738" s="37" t="s">
        <v>988</v>
      </c>
      <c r="C738" s="37">
        <v>129</v>
      </c>
    </row>
    <row r="739" spans="1:3" ht="17.399999999999999" x14ac:dyDescent="0.3">
      <c r="A739" s="47">
        <v>66975</v>
      </c>
      <c r="B739" s="37" t="s">
        <v>436</v>
      </c>
      <c r="C739" s="37">
        <v>69</v>
      </c>
    </row>
    <row r="740" spans="1:3" ht="17.399999999999999" x14ac:dyDescent="0.3">
      <c r="A740" s="47">
        <v>67163</v>
      </c>
      <c r="B740" s="37" t="s">
        <v>638</v>
      </c>
      <c r="C740" s="37">
        <v>95</v>
      </c>
    </row>
    <row r="741" spans="1:3" ht="17.399999999999999" x14ac:dyDescent="0.3">
      <c r="A741" s="47">
        <v>67175</v>
      </c>
      <c r="B741" s="37" t="s">
        <v>742</v>
      </c>
      <c r="C741" s="37">
        <v>99</v>
      </c>
    </row>
    <row r="742" spans="1:3" ht="17.399999999999999" x14ac:dyDescent="0.3">
      <c r="A742" s="47">
        <v>67192</v>
      </c>
      <c r="B742" s="37" t="s">
        <v>387</v>
      </c>
      <c r="C742" s="37">
        <v>61</v>
      </c>
    </row>
    <row r="743" spans="1:3" ht="17.399999999999999" x14ac:dyDescent="0.3">
      <c r="A743" s="47">
        <v>67258</v>
      </c>
      <c r="B743" s="37" t="s">
        <v>502</v>
      </c>
      <c r="C743" s="37">
        <v>81</v>
      </c>
    </row>
    <row r="744" spans="1:3" ht="17.399999999999999" x14ac:dyDescent="0.3">
      <c r="A744" s="47">
        <v>67266</v>
      </c>
      <c r="B744" s="37" t="s">
        <v>323</v>
      </c>
      <c r="C744" s="37">
        <v>53</v>
      </c>
    </row>
    <row r="745" spans="1:3" ht="17.399999999999999" x14ac:dyDescent="0.3">
      <c r="A745" s="47">
        <v>67270</v>
      </c>
      <c r="B745" s="37" t="s">
        <v>652</v>
      </c>
      <c r="C745" s="37">
        <v>95</v>
      </c>
    </row>
    <row r="746" spans="1:3" ht="17.399999999999999" x14ac:dyDescent="0.3">
      <c r="A746" s="47">
        <v>67325</v>
      </c>
      <c r="B746" s="37" t="s">
        <v>983</v>
      </c>
      <c r="C746" s="37">
        <v>127</v>
      </c>
    </row>
    <row r="747" spans="1:3" ht="17.399999999999999" x14ac:dyDescent="0.3">
      <c r="A747" s="47">
        <v>67355</v>
      </c>
      <c r="B747" s="37" t="s">
        <v>258</v>
      </c>
      <c r="C747" s="37">
        <v>27</v>
      </c>
    </row>
    <row r="748" spans="1:3" ht="17.399999999999999" x14ac:dyDescent="0.3">
      <c r="A748" s="47">
        <v>67425</v>
      </c>
      <c r="B748" s="37" t="s">
        <v>914</v>
      </c>
      <c r="C748" s="37">
        <v>115</v>
      </c>
    </row>
    <row r="749" spans="1:3" ht="17.399999999999999" x14ac:dyDescent="0.3">
      <c r="A749" s="47">
        <v>67450</v>
      </c>
      <c r="B749" s="37" t="s">
        <v>930</v>
      </c>
      <c r="C749" s="37">
        <v>115</v>
      </c>
    </row>
    <row r="750" spans="1:3" ht="17.399999999999999" x14ac:dyDescent="0.3">
      <c r="A750" s="47">
        <v>67462</v>
      </c>
      <c r="B750" s="37" t="s">
        <v>796</v>
      </c>
      <c r="C750" s="37">
        <v>103</v>
      </c>
    </row>
    <row r="751" spans="1:3" ht="17.399999999999999" x14ac:dyDescent="0.3">
      <c r="A751" s="47">
        <v>67550</v>
      </c>
      <c r="B751" s="37" t="s">
        <v>547</v>
      </c>
      <c r="C751" s="37">
        <v>86</v>
      </c>
    </row>
    <row r="752" spans="1:3" ht="17.399999999999999" x14ac:dyDescent="0.3">
      <c r="A752" s="47">
        <v>67575</v>
      </c>
      <c r="B752" s="37" t="s">
        <v>552</v>
      </c>
      <c r="C752" s="37">
        <v>86</v>
      </c>
    </row>
    <row r="753" spans="1:3" ht="17.399999999999999" x14ac:dyDescent="0.3">
      <c r="A753" s="47">
        <v>67650</v>
      </c>
      <c r="B753" s="37" t="s">
        <v>731</v>
      </c>
      <c r="C753" s="37">
        <v>99</v>
      </c>
    </row>
    <row r="754" spans="1:3" ht="17.399999999999999" x14ac:dyDescent="0.3">
      <c r="A754" s="47">
        <v>67675</v>
      </c>
      <c r="B754" s="37" t="s">
        <v>787</v>
      </c>
      <c r="C754" s="37">
        <v>103</v>
      </c>
    </row>
    <row r="755" spans="1:3" ht="17.399999999999999" x14ac:dyDescent="0.3">
      <c r="A755" s="47">
        <v>67725</v>
      </c>
      <c r="B755" s="37" t="s">
        <v>141</v>
      </c>
      <c r="C755" s="37">
        <v>9</v>
      </c>
    </row>
    <row r="756" spans="1:3" ht="17.399999999999999" x14ac:dyDescent="0.3">
      <c r="A756" s="47">
        <v>67887</v>
      </c>
      <c r="B756" s="37" t="s">
        <v>934</v>
      </c>
      <c r="C756" s="37">
        <v>115</v>
      </c>
    </row>
    <row r="757" spans="1:3" ht="17.399999999999999" x14ac:dyDescent="0.3">
      <c r="A757" s="47">
        <v>68100</v>
      </c>
      <c r="B757" s="37" t="s">
        <v>923</v>
      </c>
      <c r="C757" s="37">
        <v>115</v>
      </c>
    </row>
    <row r="758" spans="1:3" ht="17.399999999999999" x14ac:dyDescent="0.3">
      <c r="A758" s="47">
        <v>68135</v>
      </c>
      <c r="B758" s="37" t="s">
        <v>166</v>
      </c>
      <c r="C758" s="37">
        <v>11</v>
      </c>
    </row>
    <row r="759" spans="1:3" ht="17.399999999999999" x14ac:dyDescent="0.3">
      <c r="A759" s="47">
        <v>68275</v>
      </c>
      <c r="B759" s="37" t="s">
        <v>130</v>
      </c>
      <c r="C759" s="37">
        <v>5</v>
      </c>
    </row>
    <row r="760" spans="1:3" ht="17.399999999999999" x14ac:dyDescent="0.3">
      <c r="A760" s="47">
        <v>68350</v>
      </c>
      <c r="B760" s="37" t="s">
        <v>333</v>
      </c>
      <c r="C760" s="37">
        <v>53</v>
      </c>
    </row>
    <row r="761" spans="1:3" ht="17.399999999999999" x14ac:dyDescent="0.3">
      <c r="A761" s="47">
        <v>68365</v>
      </c>
      <c r="B761" s="37" t="s">
        <v>901</v>
      </c>
      <c r="C761" s="37">
        <v>113</v>
      </c>
    </row>
    <row r="762" spans="1:3" ht="17.399999999999999" x14ac:dyDescent="0.3">
      <c r="A762" s="47">
        <v>68375</v>
      </c>
      <c r="B762" s="37" t="s">
        <v>327</v>
      </c>
      <c r="C762" s="37">
        <v>53</v>
      </c>
    </row>
    <row r="763" spans="1:3" ht="17.399999999999999" x14ac:dyDescent="0.3">
      <c r="A763" s="47">
        <v>68435</v>
      </c>
      <c r="B763" s="37" t="s">
        <v>294</v>
      </c>
      <c r="C763" s="37">
        <v>41</v>
      </c>
    </row>
    <row r="764" spans="1:3" ht="17.399999999999999" x14ac:dyDescent="0.3">
      <c r="A764" s="47">
        <v>68487</v>
      </c>
      <c r="B764" s="37" t="s">
        <v>720</v>
      </c>
      <c r="C764" s="37">
        <v>99</v>
      </c>
    </row>
    <row r="765" spans="1:3" ht="17.399999999999999" x14ac:dyDescent="0.3">
      <c r="A765" s="47">
        <v>68525</v>
      </c>
      <c r="B765" s="37" t="s">
        <v>135</v>
      </c>
      <c r="C765" s="37">
        <v>7</v>
      </c>
    </row>
    <row r="766" spans="1:3" ht="17.399999999999999" x14ac:dyDescent="0.3">
      <c r="A766" s="47">
        <v>68625</v>
      </c>
      <c r="B766" s="37" t="s">
        <v>961</v>
      </c>
      <c r="C766" s="37">
        <v>123</v>
      </c>
    </row>
    <row r="767" spans="1:3" ht="17.399999999999999" x14ac:dyDescent="0.3">
      <c r="A767" s="47">
        <v>68800</v>
      </c>
      <c r="B767" s="37" t="s">
        <v>607</v>
      </c>
      <c r="C767" s="37">
        <v>87</v>
      </c>
    </row>
    <row r="768" spans="1:3" ht="17.399999999999999" x14ac:dyDescent="0.3">
      <c r="A768" s="47">
        <v>68875</v>
      </c>
      <c r="B768" s="37" t="s">
        <v>523</v>
      </c>
      <c r="C768" s="37">
        <v>85</v>
      </c>
    </row>
    <row r="769" spans="1:3" ht="17.399999999999999" x14ac:dyDescent="0.3">
      <c r="A769" s="47">
        <v>68950</v>
      </c>
      <c r="B769" s="37" t="s">
        <v>222</v>
      </c>
      <c r="C769" s="37">
        <v>17</v>
      </c>
    </row>
    <row r="770" spans="1:3" ht="17.399999999999999" x14ac:dyDescent="0.3">
      <c r="A770" s="47">
        <v>69025</v>
      </c>
      <c r="B770" s="37" t="s">
        <v>496</v>
      </c>
      <c r="C770" s="37">
        <v>77</v>
      </c>
    </row>
    <row r="771" spans="1:3" ht="17.399999999999999" x14ac:dyDescent="0.3">
      <c r="A771" s="47">
        <v>69250</v>
      </c>
      <c r="B771" s="37" t="s">
        <v>370</v>
      </c>
      <c r="C771" s="37">
        <v>57</v>
      </c>
    </row>
    <row r="772" spans="1:3" ht="17.399999999999999" x14ac:dyDescent="0.3">
      <c r="A772" s="47">
        <v>69275</v>
      </c>
      <c r="B772" s="37" t="s">
        <v>453</v>
      </c>
      <c r="C772" s="37">
        <v>71</v>
      </c>
    </row>
    <row r="773" spans="1:3" ht="17.399999999999999" x14ac:dyDescent="0.3">
      <c r="A773" s="47">
        <v>69555</v>
      </c>
      <c r="B773" s="37" t="s">
        <v>579</v>
      </c>
      <c r="C773" s="37">
        <v>86</v>
      </c>
    </row>
    <row r="774" spans="1:3" ht="17.399999999999999" x14ac:dyDescent="0.3">
      <c r="A774" s="47">
        <v>69700</v>
      </c>
      <c r="B774" s="37" t="s">
        <v>164</v>
      </c>
      <c r="C774" s="37">
        <v>11</v>
      </c>
    </row>
    <row r="775" spans="1:3" ht="17.399999999999999" x14ac:dyDescent="0.3">
      <c r="A775" s="47">
        <v>69812</v>
      </c>
      <c r="B775" s="37" t="s">
        <v>544</v>
      </c>
      <c r="C775" s="37">
        <v>86</v>
      </c>
    </row>
    <row r="776" spans="1:3" ht="17.399999999999999" x14ac:dyDescent="0.3">
      <c r="A776" s="47">
        <v>70075</v>
      </c>
      <c r="B776" s="37" t="s">
        <v>545</v>
      </c>
      <c r="C776" s="37">
        <v>86</v>
      </c>
    </row>
    <row r="777" spans="1:3" ht="17.399999999999999" x14ac:dyDescent="0.3">
      <c r="A777" s="47">
        <v>70345</v>
      </c>
      <c r="B777" s="37" t="s">
        <v>568</v>
      </c>
      <c r="C777" s="37">
        <v>86</v>
      </c>
    </row>
    <row r="778" spans="1:3" ht="17.399999999999999" x14ac:dyDescent="0.3">
      <c r="A778" s="47">
        <v>70525</v>
      </c>
      <c r="B778" s="37" t="s">
        <v>670</v>
      </c>
      <c r="C778" s="37">
        <v>95</v>
      </c>
    </row>
    <row r="779" spans="1:3" ht="17.399999999999999" x14ac:dyDescent="0.3">
      <c r="A779" s="47">
        <v>70600</v>
      </c>
      <c r="B779" s="37" t="s">
        <v>477</v>
      </c>
      <c r="C779" s="37">
        <v>73</v>
      </c>
    </row>
    <row r="780" spans="1:3" ht="17.399999999999999" x14ac:dyDescent="0.3">
      <c r="A780" s="47">
        <v>70675</v>
      </c>
      <c r="B780" s="37" t="s">
        <v>197</v>
      </c>
      <c r="C780" s="37">
        <v>11</v>
      </c>
    </row>
    <row r="781" spans="1:3" ht="17.399999999999999" x14ac:dyDescent="0.3">
      <c r="A781" s="47">
        <v>70700</v>
      </c>
      <c r="B781" s="37" t="s">
        <v>571</v>
      </c>
      <c r="C781" s="37">
        <v>86</v>
      </c>
    </row>
    <row r="782" spans="1:3" ht="17.399999999999999" x14ac:dyDescent="0.3">
      <c r="A782" s="47">
        <v>71000</v>
      </c>
      <c r="B782" s="37" t="s">
        <v>340</v>
      </c>
      <c r="C782" s="37">
        <v>57</v>
      </c>
    </row>
    <row r="783" spans="1:3" ht="17.399999999999999" x14ac:dyDescent="0.3">
      <c r="A783" s="47">
        <v>71075</v>
      </c>
      <c r="B783" s="37" t="s">
        <v>679</v>
      </c>
      <c r="C783" s="37">
        <v>95</v>
      </c>
    </row>
    <row r="784" spans="1:3" ht="17.399999999999999" x14ac:dyDescent="0.3">
      <c r="A784" s="47">
        <v>71100</v>
      </c>
      <c r="B784" s="37" t="s">
        <v>666</v>
      </c>
      <c r="C784" s="37">
        <v>95</v>
      </c>
    </row>
    <row r="785" spans="1:3" ht="17.399999999999999" x14ac:dyDescent="0.3">
      <c r="A785" s="47">
        <v>71150</v>
      </c>
      <c r="B785" s="37" t="s">
        <v>800</v>
      </c>
      <c r="C785" s="37">
        <v>103</v>
      </c>
    </row>
    <row r="786" spans="1:3" ht="17.399999999999999" x14ac:dyDescent="0.3">
      <c r="A786" s="47">
        <v>71225</v>
      </c>
      <c r="B786" s="37" t="s">
        <v>423</v>
      </c>
      <c r="C786" s="37">
        <v>69</v>
      </c>
    </row>
    <row r="787" spans="1:3" ht="17.399999999999999" x14ac:dyDescent="0.3">
      <c r="A787" s="47">
        <v>71250</v>
      </c>
      <c r="B787" s="37" t="s">
        <v>611</v>
      </c>
      <c r="C787" s="37">
        <v>87</v>
      </c>
    </row>
    <row r="788" spans="1:3" ht="17.399999999999999" x14ac:dyDescent="0.3">
      <c r="A788" s="47">
        <v>71300</v>
      </c>
      <c r="B788" s="37" t="s">
        <v>631</v>
      </c>
      <c r="C788" s="37">
        <v>93</v>
      </c>
    </row>
    <row r="789" spans="1:3" ht="17.399999999999999" x14ac:dyDescent="0.3">
      <c r="A789" s="47">
        <v>71400</v>
      </c>
      <c r="B789" s="37" t="s">
        <v>348</v>
      </c>
      <c r="C789" s="37">
        <v>57</v>
      </c>
    </row>
    <row r="790" spans="1:3" ht="17.399999999999999" x14ac:dyDescent="0.3">
      <c r="A790" s="47">
        <v>71525</v>
      </c>
      <c r="B790" s="37" t="s">
        <v>725</v>
      </c>
      <c r="C790" s="37">
        <v>99</v>
      </c>
    </row>
    <row r="791" spans="1:3" ht="17.399999999999999" x14ac:dyDescent="0.3">
      <c r="A791" s="47">
        <v>71564</v>
      </c>
      <c r="B791" s="37" t="s">
        <v>734</v>
      </c>
      <c r="C791" s="37">
        <v>99</v>
      </c>
    </row>
    <row r="792" spans="1:3" ht="17.399999999999999" x14ac:dyDescent="0.3">
      <c r="A792" s="47">
        <v>71567</v>
      </c>
      <c r="B792" s="37" t="s">
        <v>555</v>
      </c>
      <c r="C792" s="37">
        <v>86</v>
      </c>
    </row>
    <row r="793" spans="1:3" ht="17.399999999999999" x14ac:dyDescent="0.3">
      <c r="A793" s="47">
        <v>71569</v>
      </c>
      <c r="B793" s="37" t="s">
        <v>574</v>
      </c>
      <c r="C793" s="37">
        <v>86</v>
      </c>
    </row>
    <row r="794" spans="1:3" ht="17.399999999999999" x14ac:dyDescent="0.3">
      <c r="A794" s="47">
        <v>71580</v>
      </c>
      <c r="B794" s="37" t="s">
        <v>912</v>
      </c>
      <c r="C794" s="37">
        <v>115</v>
      </c>
    </row>
    <row r="795" spans="1:3" ht="17.399999999999999" x14ac:dyDescent="0.3">
      <c r="A795" s="47">
        <v>71625</v>
      </c>
      <c r="B795" s="37" t="s">
        <v>955</v>
      </c>
      <c r="C795" s="37">
        <v>119</v>
      </c>
    </row>
    <row r="796" spans="1:3" ht="17.399999999999999" x14ac:dyDescent="0.3">
      <c r="A796" s="47">
        <v>71725</v>
      </c>
      <c r="B796" s="37" t="s">
        <v>363</v>
      </c>
      <c r="C796" s="37">
        <v>57</v>
      </c>
    </row>
    <row r="797" spans="1:3" ht="17.399999999999999" x14ac:dyDescent="0.3">
      <c r="A797" s="47">
        <v>71741</v>
      </c>
      <c r="B797" s="37" t="s">
        <v>546</v>
      </c>
      <c r="C797" s="37">
        <v>86</v>
      </c>
    </row>
    <row r="798" spans="1:3" ht="17.399999999999999" x14ac:dyDescent="0.3">
      <c r="A798" s="47">
        <v>71758</v>
      </c>
      <c r="B798" s="37" t="s">
        <v>461</v>
      </c>
      <c r="C798" s="37">
        <v>71</v>
      </c>
    </row>
    <row r="799" spans="1:3" ht="17.399999999999999" x14ac:dyDescent="0.3">
      <c r="A799" s="47">
        <v>71800</v>
      </c>
      <c r="B799" s="37" t="s">
        <v>449</v>
      </c>
      <c r="C799" s="37">
        <v>71</v>
      </c>
    </row>
    <row r="800" spans="1:3" ht="17.399999999999999" x14ac:dyDescent="0.3">
      <c r="A800" s="47">
        <v>71825</v>
      </c>
      <c r="B800" s="37" t="s">
        <v>778</v>
      </c>
      <c r="C800" s="37">
        <v>103</v>
      </c>
    </row>
    <row r="801" spans="1:3" ht="17.399999999999999" x14ac:dyDescent="0.3">
      <c r="A801" s="47">
        <v>71842</v>
      </c>
      <c r="B801" s="37" t="s">
        <v>887</v>
      </c>
      <c r="C801" s="37">
        <v>113</v>
      </c>
    </row>
    <row r="802" spans="1:3" ht="17.399999999999999" x14ac:dyDescent="0.3">
      <c r="A802" s="47">
        <v>71850</v>
      </c>
      <c r="B802" s="37" t="s">
        <v>663</v>
      </c>
      <c r="C802" s="37">
        <v>95</v>
      </c>
    </row>
    <row r="803" spans="1:3" ht="17.399999999999999" x14ac:dyDescent="0.3">
      <c r="A803" s="47">
        <v>71867</v>
      </c>
      <c r="B803" s="37" t="s">
        <v>328</v>
      </c>
      <c r="C803" s="37">
        <v>53</v>
      </c>
    </row>
    <row r="804" spans="1:3" ht="17.399999999999999" x14ac:dyDescent="0.3">
      <c r="A804" s="47">
        <v>71900</v>
      </c>
      <c r="B804" s="37" t="s">
        <v>162</v>
      </c>
      <c r="C804" s="37">
        <v>9</v>
      </c>
    </row>
    <row r="805" spans="1:3" ht="17.399999999999999" x14ac:dyDescent="0.3">
      <c r="A805" s="47">
        <v>72145</v>
      </c>
      <c r="B805" s="37" t="s">
        <v>362</v>
      </c>
      <c r="C805" s="37">
        <v>57</v>
      </c>
    </row>
    <row r="806" spans="1:3" ht="17.399999999999999" x14ac:dyDescent="0.3">
      <c r="A806" s="47">
        <v>72325</v>
      </c>
      <c r="B806" s="37" t="s">
        <v>797</v>
      </c>
      <c r="C806" s="37">
        <v>103</v>
      </c>
    </row>
    <row r="807" spans="1:3" ht="17.399999999999999" x14ac:dyDescent="0.3">
      <c r="A807" s="47">
        <v>72350</v>
      </c>
      <c r="B807" s="37" t="s">
        <v>293</v>
      </c>
      <c r="C807" s="37">
        <v>41</v>
      </c>
    </row>
    <row r="808" spans="1:3" ht="17.399999999999999" x14ac:dyDescent="0.3">
      <c r="A808" s="47">
        <v>72425</v>
      </c>
      <c r="B808" s="37" t="s">
        <v>748</v>
      </c>
      <c r="C808" s="37">
        <v>101</v>
      </c>
    </row>
    <row r="809" spans="1:3" ht="17.399999999999999" x14ac:dyDescent="0.3">
      <c r="A809" s="47">
        <v>72442</v>
      </c>
      <c r="B809" s="37" t="s">
        <v>756</v>
      </c>
      <c r="C809" s="37">
        <v>101</v>
      </c>
    </row>
    <row r="810" spans="1:3" ht="17.399999999999999" x14ac:dyDescent="0.3">
      <c r="A810" s="47">
        <v>72875</v>
      </c>
      <c r="B810" s="37" t="s">
        <v>120</v>
      </c>
      <c r="C810" s="37">
        <v>5</v>
      </c>
    </row>
    <row r="811" spans="1:3" ht="17.399999999999999" x14ac:dyDescent="0.3">
      <c r="A811" s="47">
        <v>73025</v>
      </c>
      <c r="B811" s="37" t="s">
        <v>438</v>
      </c>
      <c r="C811" s="37">
        <v>69</v>
      </c>
    </row>
    <row r="812" spans="1:3" ht="17.399999999999999" x14ac:dyDescent="0.3">
      <c r="A812" s="47">
        <v>73075</v>
      </c>
      <c r="B812" s="37" t="s">
        <v>672</v>
      </c>
      <c r="C812" s="37">
        <v>95</v>
      </c>
    </row>
    <row r="813" spans="1:3" ht="17.399999999999999" x14ac:dyDescent="0.3">
      <c r="A813" s="47">
        <v>73163</v>
      </c>
      <c r="B813" s="37" t="s">
        <v>353</v>
      </c>
      <c r="C813" s="37">
        <v>57</v>
      </c>
    </row>
    <row r="814" spans="1:3" ht="17.399999999999999" x14ac:dyDescent="0.3">
      <c r="A814" s="47">
        <v>73172</v>
      </c>
      <c r="B814" s="37" t="s">
        <v>353</v>
      </c>
      <c r="C814" s="37">
        <v>95</v>
      </c>
    </row>
    <row r="815" spans="1:3" ht="17.399999999999999" x14ac:dyDescent="0.3">
      <c r="A815" s="47">
        <v>73287</v>
      </c>
      <c r="B815" s="37" t="s">
        <v>598</v>
      </c>
      <c r="C815" s="37">
        <v>86</v>
      </c>
    </row>
    <row r="816" spans="1:3" ht="17.399999999999999" x14ac:dyDescent="0.3">
      <c r="A816" s="47">
        <v>73312</v>
      </c>
      <c r="B816" s="37" t="s">
        <v>125</v>
      </c>
      <c r="C816" s="37">
        <v>5</v>
      </c>
    </row>
    <row r="817" spans="1:3" ht="17.399999999999999" x14ac:dyDescent="0.3">
      <c r="A817" s="47">
        <v>73675</v>
      </c>
      <c r="B817" s="37" t="s">
        <v>620</v>
      </c>
      <c r="C817" s="37">
        <v>91</v>
      </c>
    </row>
    <row r="818" spans="1:3" ht="17.399999999999999" x14ac:dyDescent="0.3">
      <c r="A818" s="47">
        <v>73700</v>
      </c>
      <c r="B818" s="37" t="s">
        <v>352</v>
      </c>
      <c r="C818" s="37">
        <v>57</v>
      </c>
    </row>
    <row r="819" spans="1:3" ht="17.399999999999999" x14ac:dyDescent="0.3">
      <c r="A819" s="47">
        <v>73725</v>
      </c>
      <c r="B819" s="37" t="s">
        <v>916</v>
      </c>
      <c r="C819" s="37">
        <v>115</v>
      </c>
    </row>
    <row r="820" spans="1:3" ht="17.399999999999999" x14ac:dyDescent="0.3">
      <c r="A820" s="47">
        <v>73900</v>
      </c>
      <c r="B820" s="37" t="s">
        <v>921</v>
      </c>
      <c r="C820" s="37">
        <v>115</v>
      </c>
    </row>
    <row r="821" spans="1:3" ht="17.399999999999999" x14ac:dyDescent="0.3">
      <c r="A821" s="47">
        <v>73950</v>
      </c>
      <c r="B821" s="37" t="s">
        <v>918</v>
      </c>
      <c r="C821" s="37">
        <v>115</v>
      </c>
    </row>
    <row r="822" spans="1:3" ht="17.399999999999999" x14ac:dyDescent="0.3">
      <c r="A822" s="47">
        <v>74125</v>
      </c>
      <c r="B822" s="37" t="s">
        <v>997</v>
      </c>
      <c r="C822" s="37">
        <v>133</v>
      </c>
    </row>
    <row r="823" spans="1:3" ht="17.399999999999999" x14ac:dyDescent="0.3">
      <c r="A823" s="47">
        <v>74150</v>
      </c>
      <c r="B823" s="37" t="s">
        <v>390</v>
      </c>
      <c r="C823" s="37">
        <v>61</v>
      </c>
    </row>
    <row r="824" spans="1:3" ht="17.399999999999999" x14ac:dyDescent="0.3">
      <c r="A824" s="47">
        <v>74200</v>
      </c>
      <c r="B824" s="37" t="s">
        <v>383</v>
      </c>
      <c r="C824" s="37">
        <v>61</v>
      </c>
    </row>
    <row r="825" spans="1:3" ht="17.399999999999999" x14ac:dyDescent="0.3">
      <c r="A825" s="47">
        <v>74235</v>
      </c>
      <c r="B825" s="37" t="s">
        <v>246</v>
      </c>
      <c r="C825" s="37">
        <v>21</v>
      </c>
    </row>
    <row r="826" spans="1:3" ht="17.399999999999999" x14ac:dyDescent="0.3">
      <c r="A826" s="47">
        <v>74368</v>
      </c>
      <c r="B826" s="37" t="s">
        <v>152</v>
      </c>
      <c r="C826" s="37">
        <v>9</v>
      </c>
    </row>
    <row r="827" spans="1:3" ht="17.399999999999999" x14ac:dyDescent="0.3">
      <c r="A827" s="47">
        <v>74370</v>
      </c>
      <c r="B827" s="37" t="s">
        <v>144</v>
      </c>
      <c r="C827" s="37">
        <v>9</v>
      </c>
    </row>
    <row r="828" spans="1:3" ht="17.399999999999999" x14ac:dyDescent="0.3">
      <c r="A828" s="47">
        <v>74498</v>
      </c>
      <c r="B828" s="37" t="s">
        <v>870</v>
      </c>
      <c r="C828" s="37">
        <v>109</v>
      </c>
    </row>
    <row r="829" spans="1:3" ht="17.399999999999999" x14ac:dyDescent="0.3">
      <c r="A829" s="47">
        <v>74512</v>
      </c>
      <c r="B829" s="37" t="s">
        <v>440</v>
      </c>
      <c r="C829" s="37">
        <v>71</v>
      </c>
    </row>
    <row r="830" spans="1:3" ht="17.399999999999999" x14ac:dyDescent="0.3">
      <c r="A830" s="47">
        <v>74562</v>
      </c>
      <c r="B830" s="37" t="s">
        <v>243</v>
      </c>
      <c r="C830" s="37">
        <v>21</v>
      </c>
    </row>
    <row r="831" spans="1:3" ht="17.399999999999999" x14ac:dyDescent="0.3">
      <c r="A831" s="47">
        <v>74575</v>
      </c>
      <c r="B831" s="37" t="s">
        <v>554</v>
      </c>
      <c r="C831" s="37">
        <v>86</v>
      </c>
    </row>
    <row r="832" spans="1:3" ht="17.399999999999999" x14ac:dyDescent="0.3">
      <c r="A832" s="47">
        <v>74625</v>
      </c>
      <c r="B832" s="37" t="s">
        <v>381</v>
      </c>
      <c r="C832" s="37">
        <v>61</v>
      </c>
    </row>
    <row r="833" spans="1:3" ht="17.399999999999999" x14ac:dyDescent="0.3">
      <c r="A833" s="47">
        <v>74635</v>
      </c>
      <c r="B833" s="37" t="s">
        <v>389</v>
      </c>
      <c r="C833" s="37">
        <v>61</v>
      </c>
    </row>
    <row r="834" spans="1:3" ht="17.399999999999999" x14ac:dyDescent="0.3">
      <c r="A834" s="47">
        <v>74700</v>
      </c>
      <c r="B834" s="37" t="s">
        <v>407</v>
      </c>
      <c r="C834" s="37">
        <v>65</v>
      </c>
    </row>
    <row r="835" spans="1:3" ht="17.399999999999999" x14ac:dyDescent="0.3">
      <c r="A835" s="47">
        <v>74775</v>
      </c>
      <c r="B835" s="37" t="s">
        <v>850</v>
      </c>
      <c r="C835" s="37">
        <v>105</v>
      </c>
    </row>
    <row r="836" spans="1:3" ht="17.399999999999999" x14ac:dyDescent="0.3">
      <c r="A836" s="47">
        <v>74925</v>
      </c>
      <c r="B836" s="37" t="s">
        <v>111</v>
      </c>
      <c r="C836" s="37">
        <v>1</v>
      </c>
    </row>
    <row r="837" spans="1:3" ht="17.399999999999999" x14ac:dyDescent="0.3">
      <c r="A837" s="47">
        <v>74975</v>
      </c>
      <c r="B837" s="37" t="s">
        <v>911</v>
      </c>
      <c r="C837" s="37">
        <v>113</v>
      </c>
    </row>
    <row r="838" spans="1:3" ht="17.399999999999999" x14ac:dyDescent="0.3">
      <c r="A838" s="47">
        <v>75175</v>
      </c>
      <c r="B838" s="37" t="s">
        <v>936</v>
      </c>
      <c r="C838" s="37">
        <v>115</v>
      </c>
    </row>
    <row r="839" spans="1:3" ht="17.399999999999999" x14ac:dyDescent="0.3">
      <c r="A839" s="47">
        <v>75200</v>
      </c>
      <c r="B839" s="37" t="s">
        <v>271</v>
      </c>
      <c r="C839" s="37">
        <v>33</v>
      </c>
    </row>
    <row r="840" spans="1:3" ht="17.399999999999999" x14ac:dyDescent="0.3">
      <c r="A840" s="47">
        <v>75225</v>
      </c>
      <c r="B840" s="37" t="s">
        <v>191</v>
      </c>
      <c r="C840" s="37">
        <v>11</v>
      </c>
    </row>
    <row r="841" spans="1:3" ht="17.399999999999999" x14ac:dyDescent="0.3">
      <c r="A841" s="47">
        <v>75275</v>
      </c>
      <c r="B841" s="37" t="s">
        <v>701</v>
      </c>
      <c r="C841" s="37">
        <v>99</v>
      </c>
    </row>
    <row r="842" spans="1:3" ht="17.399999999999999" x14ac:dyDescent="0.3">
      <c r="A842" s="47">
        <v>75300</v>
      </c>
      <c r="B842" s="37" t="s">
        <v>256</v>
      </c>
      <c r="C842" s="37">
        <v>23</v>
      </c>
    </row>
    <row r="843" spans="1:3" ht="17.399999999999999" x14ac:dyDescent="0.3">
      <c r="A843" s="47">
        <v>75375</v>
      </c>
      <c r="B843" s="37" t="s">
        <v>309</v>
      </c>
      <c r="C843" s="37">
        <v>49</v>
      </c>
    </row>
    <row r="844" spans="1:3" ht="17.399999999999999" x14ac:dyDescent="0.3">
      <c r="A844" s="47">
        <v>75425</v>
      </c>
      <c r="B844" s="37" t="s">
        <v>406</v>
      </c>
      <c r="C844" s="37">
        <v>65</v>
      </c>
    </row>
    <row r="845" spans="1:3" ht="17.399999999999999" x14ac:dyDescent="0.3">
      <c r="A845" s="47">
        <v>75450</v>
      </c>
      <c r="B845" s="37" t="s">
        <v>996</v>
      </c>
      <c r="C845" s="37">
        <v>133</v>
      </c>
    </row>
    <row r="846" spans="1:3" ht="17.399999999999999" x14ac:dyDescent="0.3">
      <c r="A846" s="47">
        <v>75475</v>
      </c>
      <c r="B846" s="37" t="s">
        <v>839</v>
      </c>
      <c r="C846" s="37">
        <v>105</v>
      </c>
    </row>
    <row r="847" spans="1:3" ht="17.399999999999999" x14ac:dyDescent="0.3">
      <c r="A847" s="47">
        <v>75600</v>
      </c>
      <c r="B847" s="37" t="s">
        <v>956</v>
      </c>
      <c r="C847" s="37">
        <v>119</v>
      </c>
    </row>
    <row r="848" spans="1:3" ht="17.399999999999999" x14ac:dyDescent="0.3">
      <c r="A848" s="47">
        <v>75612</v>
      </c>
      <c r="B848" s="37" t="s">
        <v>678</v>
      </c>
      <c r="C848" s="37">
        <v>95</v>
      </c>
    </row>
    <row r="849" spans="1:3" ht="17.399999999999999" x14ac:dyDescent="0.3">
      <c r="A849" s="47">
        <v>75641</v>
      </c>
      <c r="B849" s="37" t="s">
        <v>319</v>
      </c>
      <c r="C849" s="37">
        <v>53</v>
      </c>
    </row>
    <row r="850" spans="1:3" ht="17.399999999999999" x14ac:dyDescent="0.3">
      <c r="A850" s="47">
        <v>75725</v>
      </c>
      <c r="B850" s="37" t="s">
        <v>949</v>
      </c>
      <c r="C850" s="37">
        <v>117</v>
      </c>
    </row>
    <row r="851" spans="1:3" ht="17.399999999999999" x14ac:dyDescent="0.3">
      <c r="A851" s="47">
        <v>75750</v>
      </c>
      <c r="B851" s="37" t="s">
        <v>857</v>
      </c>
      <c r="C851" s="37">
        <v>107</v>
      </c>
    </row>
    <row r="852" spans="1:3" ht="17.399999999999999" x14ac:dyDescent="0.3">
      <c r="A852" s="47">
        <v>75812</v>
      </c>
      <c r="B852" s="37" t="s">
        <v>733</v>
      </c>
      <c r="C852" s="37">
        <v>99</v>
      </c>
    </row>
    <row r="853" spans="1:3" ht="17.399999999999999" x14ac:dyDescent="0.3">
      <c r="A853" s="47">
        <v>75875</v>
      </c>
      <c r="B853" s="37" t="s">
        <v>772</v>
      </c>
      <c r="C853" s="37">
        <v>101</v>
      </c>
    </row>
    <row r="854" spans="1:3" ht="17.399999999999999" x14ac:dyDescent="0.3">
      <c r="A854" s="47">
        <v>76050</v>
      </c>
      <c r="B854" s="37" t="s">
        <v>511</v>
      </c>
      <c r="C854" s="37">
        <v>81</v>
      </c>
    </row>
    <row r="855" spans="1:3" ht="17.399999999999999" x14ac:dyDescent="0.3">
      <c r="A855" s="47">
        <v>76062</v>
      </c>
      <c r="B855" s="37" t="s">
        <v>368</v>
      </c>
      <c r="C855" s="37">
        <v>57</v>
      </c>
    </row>
    <row r="856" spans="1:3" ht="17.399999999999999" x14ac:dyDescent="0.3">
      <c r="A856" s="47">
        <v>76075</v>
      </c>
      <c r="B856" s="37" t="s">
        <v>586</v>
      </c>
      <c r="C856" s="37">
        <v>86</v>
      </c>
    </row>
    <row r="857" spans="1:3" ht="17.399999999999999" x14ac:dyDescent="0.3">
      <c r="A857" s="47">
        <v>76087</v>
      </c>
      <c r="B857" s="37" t="s">
        <v>971</v>
      </c>
      <c r="C857" s="37">
        <v>127</v>
      </c>
    </row>
    <row r="858" spans="1:3" ht="17.399999999999999" x14ac:dyDescent="0.3">
      <c r="A858" s="47">
        <v>76290</v>
      </c>
      <c r="B858" s="37" t="s">
        <v>706</v>
      </c>
      <c r="C858" s="37">
        <v>99</v>
      </c>
    </row>
    <row r="859" spans="1:3" ht="17.399999999999999" x14ac:dyDescent="0.3">
      <c r="A859" s="47">
        <v>76481</v>
      </c>
      <c r="B859" s="37" t="s">
        <v>809</v>
      </c>
      <c r="C859" s="37">
        <v>103</v>
      </c>
    </row>
    <row r="860" spans="1:3" ht="17.399999999999999" x14ac:dyDescent="0.3">
      <c r="A860" s="47">
        <v>76487</v>
      </c>
      <c r="B860" s="37" t="s">
        <v>530</v>
      </c>
      <c r="C860" s="37">
        <v>86</v>
      </c>
    </row>
    <row r="861" spans="1:3" ht="17.399999999999999" x14ac:dyDescent="0.3">
      <c r="A861" s="47">
        <v>76500</v>
      </c>
      <c r="B861" s="37" t="s">
        <v>145</v>
      </c>
      <c r="C861" s="37">
        <v>9</v>
      </c>
    </row>
    <row r="862" spans="1:3" ht="17.399999999999999" x14ac:dyDescent="0.3">
      <c r="A862" s="47">
        <v>76525</v>
      </c>
      <c r="B862" s="37" t="s">
        <v>587</v>
      </c>
      <c r="C862" s="37">
        <v>86</v>
      </c>
    </row>
    <row r="863" spans="1:3" ht="17.399999999999999" x14ac:dyDescent="0.3">
      <c r="A863" s="47">
        <v>76582</v>
      </c>
      <c r="B863" s="37" t="s">
        <v>193</v>
      </c>
      <c r="C863" s="37">
        <v>11</v>
      </c>
    </row>
    <row r="864" spans="1:3" ht="17.399999999999999" x14ac:dyDescent="0.3">
      <c r="A864" s="47">
        <v>76600</v>
      </c>
      <c r="B864" s="37" t="s">
        <v>739</v>
      </c>
      <c r="C864" s="37">
        <v>99</v>
      </c>
    </row>
    <row r="865" spans="1:3" ht="17.399999999999999" x14ac:dyDescent="0.3">
      <c r="A865" s="47">
        <v>76658</v>
      </c>
      <c r="B865" s="37" t="s">
        <v>172</v>
      </c>
      <c r="C865" s="37">
        <v>11</v>
      </c>
    </row>
    <row r="866" spans="1:3" ht="17.399999999999999" x14ac:dyDescent="0.3">
      <c r="A866" s="47">
        <v>76675</v>
      </c>
      <c r="B866" s="37" t="s">
        <v>274</v>
      </c>
      <c r="C866" s="37">
        <v>33</v>
      </c>
    </row>
    <row r="867" spans="1:3" ht="17.399999999999999" x14ac:dyDescent="0.3">
      <c r="A867" s="47">
        <v>76700</v>
      </c>
      <c r="B867" s="37" t="s">
        <v>561</v>
      </c>
      <c r="C867" s="37">
        <v>86</v>
      </c>
    </row>
    <row r="868" spans="1:3" ht="17.399999999999999" x14ac:dyDescent="0.3">
      <c r="A868" s="47">
        <v>76740</v>
      </c>
      <c r="B868" s="37" t="s">
        <v>499</v>
      </c>
      <c r="C868" s="37">
        <v>81</v>
      </c>
    </row>
    <row r="869" spans="1:3" ht="17.399999999999999" x14ac:dyDescent="0.3">
      <c r="A869" s="47">
        <v>76937</v>
      </c>
      <c r="B869" s="37" t="s">
        <v>382</v>
      </c>
      <c r="C869" s="37">
        <v>61</v>
      </c>
    </row>
    <row r="870" spans="1:3" ht="17.399999999999999" x14ac:dyDescent="0.3">
      <c r="A870" s="47">
        <v>76950</v>
      </c>
      <c r="B870" s="37" t="s">
        <v>539</v>
      </c>
      <c r="C870" s="37">
        <v>86</v>
      </c>
    </row>
    <row r="871" spans="1:3" ht="17.399999999999999" x14ac:dyDescent="0.3">
      <c r="A871" s="47">
        <v>76975</v>
      </c>
      <c r="B871" s="37" t="s">
        <v>376</v>
      </c>
      <c r="C871" s="37">
        <v>59</v>
      </c>
    </row>
    <row r="872" spans="1:3" ht="17.399999999999999" x14ac:dyDescent="0.3">
      <c r="A872" s="47">
        <v>77075</v>
      </c>
      <c r="B872" s="37" t="s">
        <v>534</v>
      </c>
      <c r="C872" s="37">
        <v>86</v>
      </c>
    </row>
    <row r="873" spans="1:3" ht="17.399999999999999" x14ac:dyDescent="0.3">
      <c r="A873" s="47">
        <v>77100</v>
      </c>
      <c r="B873" s="37" t="s">
        <v>298</v>
      </c>
      <c r="C873" s="37">
        <v>45</v>
      </c>
    </row>
    <row r="874" spans="1:3" ht="17.399999999999999" x14ac:dyDescent="0.3">
      <c r="A874" s="47">
        <v>77137</v>
      </c>
      <c r="B874" s="37" t="s">
        <v>454</v>
      </c>
      <c r="C874" s="37">
        <v>71</v>
      </c>
    </row>
    <row r="875" spans="1:3" ht="17.399999999999999" x14ac:dyDescent="0.3">
      <c r="A875" s="47">
        <v>77275</v>
      </c>
      <c r="B875" s="37" t="s">
        <v>880</v>
      </c>
      <c r="C875" s="37">
        <v>111</v>
      </c>
    </row>
    <row r="876" spans="1:3" ht="17.399999999999999" x14ac:dyDescent="0.3">
      <c r="A876" s="47">
        <v>77400</v>
      </c>
      <c r="B876" s="37" t="s">
        <v>300</v>
      </c>
      <c r="C876" s="37">
        <v>47</v>
      </c>
    </row>
    <row r="877" spans="1:3" ht="17.399999999999999" x14ac:dyDescent="0.3">
      <c r="A877" s="47">
        <v>77467</v>
      </c>
      <c r="B877" s="37" t="s">
        <v>500</v>
      </c>
      <c r="C877" s="37">
        <v>81</v>
      </c>
    </row>
    <row r="878" spans="1:3" ht="17.399999999999999" x14ac:dyDescent="0.3">
      <c r="A878" s="47">
        <v>77470</v>
      </c>
      <c r="B878" s="37" t="s">
        <v>500</v>
      </c>
      <c r="C878" s="37">
        <v>113</v>
      </c>
    </row>
    <row r="879" spans="1:3" ht="17.399999999999999" x14ac:dyDescent="0.3">
      <c r="A879" s="47">
        <v>77675</v>
      </c>
      <c r="B879" s="37" t="s">
        <v>954</v>
      </c>
      <c r="C879" s="37">
        <v>119</v>
      </c>
    </row>
    <row r="880" spans="1:3" ht="17.399999999999999" x14ac:dyDescent="0.3">
      <c r="A880" s="47">
        <v>77735</v>
      </c>
      <c r="B880" s="37" t="s">
        <v>677</v>
      </c>
      <c r="C880" s="37">
        <v>95</v>
      </c>
    </row>
    <row r="881" spans="1:3" ht="17.399999999999999" x14ac:dyDescent="0.3">
      <c r="A881" s="47">
        <v>77825</v>
      </c>
      <c r="B881" s="37" t="s">
        <v>478</v>
      </c>
      <c r="C881" s="37">
        <v>75</v>
      </c>
    </row>
    <row r="882" spans="1:3" ht="17.399999999999999" x14ac:dyDescent="0.3">
      <c r="A882" s="47">
        <v>77837</v>
      </c>
      <c r="B882" s="37" t="s">
        <v>489</v>
      </c>
      <c r="C882" s="37">
        <v>75</v>
      </c>
    </row>
    <row r="883" spans="1:3" ht="17.399999999999999" x14ac:dyDescent="0.3">
      <c r="A883" s="47">
        <v>77862</v>
      </c>
      <c r="B883" s="37" t="s">
        <v>819</v>
      </c>
      <c r="C883" s="37">
        <v>105</v>
      </c>
    </row>
    <row r="884" spans="1:3" ht="17.399999999999999" x14ac:dyDescent="0.3">
      <c r="A884" s="47">
        <v>78000</v>
      </c>
      <c r="B884" s="37" t="s">
        <v>173</v>
      </c>
      <c r="C884" s="37">
        <v>11</v>
      </c>
    </row>
    <row r="885" spans="1:3" ht="17.399999999999999" x14ac:dyDescent="0.3">
      <c r="A885" s="47">
        <v>78025</v>
      </c>
      <c r="B885" s="37" t="s">
        <v>345</v>
      </c>
      <c r="C885" s="37">
        <v>57</v>
      </c>
    </row>
    <row r="886" spans="1:3" ht="17.399999999999999" x14ac:dyDescent="0.3">
      <c r="A886" s="47">
        <v>78050</v>
      </c>
      <c r="B886" s="37" t="s">
        <v>660</v>
      </c>
      <c r="C886" s="37">
        <v>95</v>
      </c>
    </row>
    <row r="887" spans="1:3" ht="17.399999999999999" x14ac:dyDescent="0.3">
      <c r="A887" s="47">
        <v>78110</v>
      </c>
      <c r="B887" s="37" t="s">
        <v>386</v>
      </c>
      <c r="C887" s="37">
        <v>61</v>
      </c>
    </row>
    <row r="888" spans="1:3" ht="17.399999999999999" x14ac:dyDescent="0.3">
      <c r="A888" s="47">
        <v>78225</v>
      </c>
      <c r="B888" s="37" t="s">
        <v>380</v>
      </c>
      <c r="C888" s="37">
        <v>61</v>
      </c>
    </row>
    <row r="889" spans="1:3" ht="17.399999999999999" x14ac:dyDescent="0.3">
      <c r="A889" s="47">
        <v>78250</v>
      </c>
      <c r="B889" s="37" t="s">
        <v>667</v>
      </c>
      <c r="C889" s="37">
        <v>95</v>
      </c>
    </row>
    <row r="890" spans="1:3" ht="17.399999999999999" x14ac:dyDescent="0.3">
      <c r="A890" s="47">
        <v>78275</v>
      </c>
      <c r="B890" s="37" t="s">
        <v>836</v>
      </c>
      <c r="C890" s="37">
        <v>105</v>
      </c>
    </row>
    <row r="891" spans="1:3" ht="17.399999999999999" x14ac:dyDescent="0.3">
      <c r="A891" s="47">
        <v>78300</v>
      </c>
      <c r="B891" s="37" t="s">
        <v>673</v>
      </c>
      <c r="C891" s="37">
        <v>95</v>
      </c>
    </row>
    <row r="892" spans="1:3" ht="17.399999999999999" x14ac:dyDescent="0.3">
      <c r="A892" s="47">
        <v>78325</v>
      </c>
      <c r="B892" s="37" t="s">
        <v>948</v>
      </c>
      <c r="C892" s="37">
        <v>117</v>
      </c>
    </row>
    <row r="893" spans="1:3" ht="17.399999999999999" x14ac:dyDescent="0.3">
      <c r="A893" s="47">
        <v>78340</v>
      </c>
      <c r="B893" s="37" t="s">
        <v>318</v>
      </c>
      <c r="C893" s="37">
        <v>53</v>
      </c>
    </row>
    <row r="894" spans="1:3" ht="17.399999999999999" x14ac:dyDescent="0.3">
      <c r="A894" s="47">
        <v>78500</v>
      </c>
      <c r="B894" s="37" t="s">
        <v>904</v>
      </c>
      <c r="C894" s="37">
        <v>113</v>
      </c>
    </row>
    <row r="895" spans="1:3" ht="17.399999999999999" x14ac:dyDescent="0.3">
      <c r="A895" s="47">
        <v>78700</v>
      </c>
      <c r="B895" s="37" t="s">
        <v>476</v>
      </c>
      <c r="C895" s="37">
        <v>73</v>
      </c>
    </row>
    <row r="896" spans="1:3" ht="17.399999999999999" x14ac:dyDescent="0.3">
      <c r="A896" s="47">
        <v>78740</v>
      </c>
      <c r="B896" s="37" t="s">
        <v>866</v>
      </c>
      <c r="C896" s="37">
        <v>109</v>
      </c>
    </row>
    <row r="897" spans="1:3" ht="17.399999999999999" x14ac:dyDescent="0.3">
      <c r="A897" s="47">
        <v>78775</v>
      </c>
      <c r="B897" s="37" t="s">
        <v>962</v>
      </c>
      <c r="C897" s="37">
        <v>125</v>
      </c>
    </row>
    <row r="898" spans="1:3" ht="17.399999999999999" x14ac:dyDescent="0.3">
      <c r="A898" s="47">
        <v>78800</v>
      </c>
      <c r="B898" s="37" t="s">
        <v>626</v>
      </c>
      <c r="C898" s="37">
        <v>91</v>
      </c>
    </row>
    <row r="899" spans="1:3" ht="17.399999999999999" x14ac:dyDescent="0.3">
      <c r="A899" s="47">
        <v>78900</v>
      </c>
      <c r="B899" s="37" t="s">
        <v>417</v>
      </c>
      <c r="C899" s="37">
        <v>69</v>
      </c>
    </row>
    <row r="900" spans="1:3" ht="17.399999999999999" x14ac:dyDescent="0.3">
      <c r="A900" s="47">
        <v>78925</v>
      </c>
      <c r="B900" s="37" t="s">
        <v>480</v>
      </c>
      <c r="C900" s="37">
        <v>75</v>
      </c>
    </row>
    <row r="901" spans="1:3" ht="17.399999999999999" x14ac:dyDescent="0.3">
      <c r="A901" s="47">
        <v>78975</v>
      </c>
      <c r="B901" s="37" t="s">
        <v>687</v>
      </c>
      <c r="C901" s="37">
        <v>97</v>
      </c>
    </row>
    <row r="902" spans="1:3" ht="17.399999999999999" x14ac:dyDescent="0.3">
      <c r="A902" s="47">
        <v>79175</v>
      </c>
      <c r="B902" s="37" t="s">
        <v>613</v>
      </c>
      <c r="C902" s="37">
        <v>89</v>
      </c>
    </row>
    <row r="903" spans="1:3" ht="17.399999999999999" x14ac:dyDescent="0.3">
      <c r="A903" s="47">
        <v>79200</v>
      </c>
      <c r="B903" s="37" t="s">
        <v>664</v>
      </c>
      <c r="C903" s="37">
        <v>95</v>
      </c>
    </row>
    <row r="904" spans="1:3" ht="17.399999999999999" x14ac:dyDescent="0.3">
      <c r="A904" s="47">
        <v>79225</v>
      </c>
      <c r="B904" s="37" t="s">
        <v>774</v>
      </c>
      <c r="C904" s="37">
        <v>101</v>
      </c>
    </row>
    <row r="905" spans="1:3" ht="17.399999999999999" x14ac:dyDescent="0.3">
      <c r="A905" s="47">
        <v>79231</v>
      </c>
      <c r="B905" s="37" t="s">
        <v>752</v>
      </c>
      <c r="C905" s="37">
        <v>101</v>
      </c>
    </row>
    <row r="906" spans="1:3" ht="17.399999999999999" x14ac:dyDescent="0.3">
      <c r="A906" s="47">
        <v>79237</v>
      </c>
      <c r="B906" s="37" t="s">
        <v>750</v>
      </c>
      <c r="C906" s="37">
        <v>101</v>
      </c>
    </row>
    <row r="907" spans="1:3" ht="17.399999999999999" x14ac:dyDescent="0.3">
      <c r="A907" s="47">
        <v>79243</v>
      </c>
      <c r="B907" s="37" t="s">
        <v>762</v>
      </c>
      <c r="C907" s="37">
        <v>101</v>
      </c>
    </row>
    <row r="908" spans="1:3" ht="17.399999999999999" x14ac:dyDescent="0.3">
      <c r="A908" s="47">
        <v>79250</v>
      </c>
      <c r="B908" s="37" t="s">
        <v>302</v>
      </c>
      <c r="C908" s="37">
        <v>49</v>
      </c>
    </row>
  </sheetData>
  <sheetProtection sheet="1" objects="1" scenarios="1"/>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workbookViewId="0">
      <selection sqref="A1:C13"/>
    </sheetView>
  </sheetViews>
  <sheetFormatPr defaultColWidth="10.88671875" defaultRowHeight="13.2" x14ac:dyDescent="0.25"/>
  <cols>
    <col min="1" max="1" width="14.109375" style="36" customWidth="1"/>
    <col min="2" max="2" width="47.88671875" customWidth="1"/>
    <col min="4" max="4" width="16.88671875" customWidth="1"/>
  </cols>
  <sheetData>
    <row r="1" spans="1:4" ht="54" customHeight="1" x14ac:dyDescent="0.3">
      <c r="A1" s="49" t="s">
        <v>1003</v>
      </c>
      <c r="B1" s="48" t="s">
        <v>105</v>
      </c>
      <c r="C1" s="48" t="s">
        <v>43</v>
      </c>
      <c r="D1" s="48" t="s">
        <v>39</v>
      </c>
    </row>
    <row r="2" spans="1:4" ht="17.399999999999999" x14ac:dyDescent="0.3">
      <c r="A2" s="47">
        <v>13125</v>
      </c>
      <c r="B2" s="37" t="s">
        <v>1004</v>
      </c>
      <c r="C2" s="37">
        <v>113</v>
      </c>
      <c r="D2" s="37">
        <v>44</v>
      </c>
    </row>
    <row r="3" spans="1:4" ht="17.399999999999999" x14ac:dyDescent="0.3">
      <c r="A3" s="47">
        <v>17450</v>
      </c>
      <c r="B3" s="37" t="s">
        <v>1005</v>
      </c>
      <c r="C3" s="37">
        <v>113</v>
      </c>
      <c r="D3" s="37">
        <v>79</v>
      </c>
    </row>
    <row r="4" spans="1:4" ht="17.399999999999999" x14ac:dyDescent="0.3">
      <c r="A4" s="47">
        <v>22325</v>
      </c>
      <c r="B4" s="37" t="s">
        <v>1006</v>
      </c>
      <c r="C4" s="37">
        <v>113</v>
      </c>
      <c r="D4" s="37">
        <v>51</v>
      </c>
    </row>
    <row r="5" spans="1:4" ht="17.399999999999999" x14ac:dyDescent="0.3">
      <c r="A5" s="47">
        <v>22375</v>
      </c>
      <c r="B5" s="37" t="s">
        <v>1007</v>
      </c>
      <c r="C5" s="37">
        <v>86</v>
      </c>
      <c r="D5" s="37">
        <v>240</v>
      </c>
    </row>
    <row r="6" spans="1:4" ht="17.399999999999999" x14ac:dyDescent="0.3">
      <c r="A6" s="47">
        <v>34175</v>
      </c>
      <c r="B6" s="37" t="s">
        <v>1008</v>
      </c>
      <c r="C6" s="37">
        <v>86</v>
      </c>
      <c r="D6" s="37">
        <v>0</v>
      </c>
    </row>
    <row r="7" spans="1:4" ht="17.399999999999999" x14ac:dyDescent="0.3">
      <c r="A7" s="47">
        <v>38000</v>
      </c>
      <c r="B7" s="37" t="s">
        <v>1009</v>
      </c>
      <c r="C7" s="37">
        <v>99</v>
      </c>
      <c r="D7" s="37">
        <v>0</v>
      </c>
    </row>
    <row r="8" spans="1:4" ht="17.399999999999999" x14ac:dyDescent="0.3">
      <c r="A8" s="47">
        <v>38275</v>
      </c>
      <c r="B8" s="37" t="s">
        <v>1010</v>
      </c>
      <c r="C8" s="37">
        <v>53</v>
      </c>
      <c r="D8" s="37">
        <v>23</v>
      </c>
    </row>
    <row r="9" spans="1:4" ht="17.399999999999999" x14ac:dyDescent="0.3">
      <c r="A9" s="47">
        <v>43250</v>
      </c>
      <c r="B9" s="37" t="s">
        <v>1011</v>
      </c>
      <c r="C9" s="37">
        <v>35</v>
      </c>
      <c r="D9" s="37">
        <v>11</v>
      </c>
    </row>
    <row r="10" spans="1:4" ht="17.399999999999999" x14ac:dyDescent="0.3">
      <c r="A10" s="47">
        <v>51150</v>
      </c>
      <c r="B10" s="37" t="s">
        <v>1012</v>
      </c>
      <c r="C10" s="37">
        <v>69</v>
      </c>
      <c r="D10" s="37">
        <v>40</v>
      </c>
    </row>
    <row r="11" spans="1:4" ht="17.399999999999999" x14ac:dyDescent="0.3">
      <c r="A11" s="47">
        <v>51500</v>
      </c>
      <c r="B11" s="37" t="s">
        <v>1013</v>
      </c>
      <c r="C11" s="37">
        <v>49</v>
      </c>
      <c r="D11" s="37">
        <v>108</v>
      </c>
    </row>
    <row r="12" spans="1:4" ht="17.399999999999999" x14ac:dyDescent="0.3">
      <c r="A12" s="47">
        <v>56840</v>
      </c>
      <c r="B12" s="37" t="s">
        <v>1014</v>
      </c>
      <c r="C12" s="37">
        <v>53</v>
      </c>
      <c r="D12" s="37">
        <v>36</v>
      </c>
    </row>
    <row r="13" spans="1:4" ht="17.399999999999999" x14ac:dyDescent="0.3">
      <c r="A13" s="47">
        <v>75625</v>
      </c>
      <c r="B13" s="37" t="s">
        <v>1015</v>
      </c>
      <c r="C13" s="37">
        <v>53</v>
      </c>
      <c r="D13" s="37">
        <v>1</v>
      </c>
    </row>
  </sheetData>
  <sheetProtection sheet="1" objects="1" scenarios="1"/>
  <sortState xmlns:xlrd2="http://schemas.microsoft.com/office/spreadsheetml/2017/richdata2" ref="A2:D13">
    <sortCondition ref="A2:A13"/>
  </sortState>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6"/>
  <sheetViews>
    <sheetView workbookViewId="0">
      <selection activeCell="G76" sqref="A1:G76"/>
    </sheetView>
  </sheetViews>
  <sheetFormatPr defaultColWidth="8.88671875" defaultRowHeight="13.2" x14ac:dyDescent="0.25"/>
  <cols>
    <col min="1" max="1" width="15.44140625" style="6" customWidth="1"/>
    <col min="2" max="2" width="8.44140625" style="6" customWidth="1"/>
    <col min="3" max="3" width="13" style="13" customWidth="1"/>
    <col min="4" max="4" width="14.88671875" style="8" customWidth="1"/>
    <col min="5" max="5" width="16.44140625" style="19" customWidth="1"/>
    <col min="6" max="6" width="14.44140625" style="10" customWidth="1"/>
    <col min="7" max="7" width="13.5546875" style="12" customWidth="1"/>
  </cols>
  <sheetData>
    <row r="1" spans="1:7" x14ac:dyDescent="0.25">
      <c r="C1" s="13" t="s">
        <v>39</v>
      </c>
      <c r="D1" s="13" t="s">
        <v>41</v>
      </c>
      <c r="E1" s="18" t="s">
        <v>12</v>
      </c>
      <c r="F1" s="10" t="s">
        <v>40</v>
      </c>
      <c r="G1" s="10" t="s">
        <v>15</v>
      </c>
    </row>
    <row r="2" spans="1:7" x14ac:dyDescent="0.25">
      <c r="D2" s="13" t="s">
        <v>42</v>
      </c>
      <c r="E2" s="18" t="s">
        <v>13</v>
      </c>
      <c r="G2" s="10" t="s">
        <v>99</v>
      </c>
    </row>
    <row r="3" spans="1:7" x14ac:dyDescent="0.25">
      <c r="D3" s="13" t="s">
        <v>99</v>
      </c>
      <c r="E3" s="18" t="s">
        <v>99</v>
      </c>
      <c r="G3" s="10" t="s">
        <v>99</v>
      </c>
    </row>
    <row r="4" spans="1:7" x14ac:dyDescent="0.25">
      <c r="D4" s="13"/>
      <c r="E4" s="18"/>
      <c r="G4" s="10" t="s">
        <v>99</v>
      </c>
    </row>
    <row r="5" spans="1:7" x14ac:dyDescent="0.25">
      <c r="C5" s="13" t="s">
        <v>30</v>
      </c>
      <c r="D5" s="13"/>
      <c r="E5" s="18" t="s">
        <v>14</v>
      </c>
      <c r="G5" s="10" t="s">
        <v>16</v>
      </c>
    </row>
    <row r="6" spans="1:7" x14ac:dyDescent="0.25">
      <c r="A6" s="20" t="s">
        <v>43</v>
      </c>
      <c r="B6" s="20"/>
      <c r="C6" s="21">
        <v>2014</v>
      </c>
      <c r="D6" s="21">
        <v>2014</v>
      </c>
      <c r="E6" s="18">
        <v>2014</v>
      </c>
      <c r="F6" s="21">
        <v>2014</v>
      </c>
      <c r="G6" s="10">
        <v>2014</v>
      </c>
    </row>
    <row r="7" spans="1:7" x14ac:dyDescent="0.25">
      <c r="A7" s="20"/>
      <c r="B7" s="20"/>
      <c r="E7" s="22"/>
      <c r="F7" s="21"/>
      <c r="G7" s="23"/>
    </row>
    <row r="8" spans="1:7" x14ac:dyDescent="0.25">
      <c r="A8" s="20" t="s">
        <v>44</v>
      </c>
      <c r="C8" s="13">
        <v>251.75899999999999</v>
      </c>
      <c r="D8" s="13">
        <v>8.535417914390564</v>
      </c>
      <c r="E8" s="22">
        <v>42045</v>
      </c>
      <c r="F8" s="14">
        <v>96.56</v>
      </c>
      <c r="G8" s="24">
        <v>25.36206841468811</v>
      </c>
    </row>
    <row r="9" spans="1:7" x14ac:dyDescent="0.25">
      <c r="A9" s="20" t="s">
        <v>45</v>
      </c>
      <c r="C9" s="13">
        <v>27.056999999999999</v>
      </c>
      <c r="D9" s="13">
        <v>9.7681522369384766</v>
      </c>
      <c r="E9" s="22">
        <v>46865</v>
      </c>
      <c r="F9" s="15">
        <v>97.07</v>
      </c>
      <c r="G9" s="24">
        <v>18.625113368034363</v>
      </c>
    </row>
    <row r="10" spans="1:7" x14ac:dyDescent="0.25">
      <c r="A10" s="20" t="s">
        <v>46</v>
      </c>
      <c r="C10" s="13">
        <v>172.988</v>
      </c>
      <c r="D10" s="13">
        <v>9.8482429981231689</v>
      </c>
      <c r="E10" s="22">
        <v>47274</v>
      </c>
      <c r="F10" s="15">
        <v>95.39</v>
      </c>
      <c r="G10" s="24">
        <v>14.751845598220825</v>
      </c>
    </row>
    <row r="11" spans="1:7" x14ac:dyDescent="0.25">
      <c r="A11" s="20" t="s">
        <v>47</v>
      </c>
      <c r="C11" s="13">
        <v>27.552</v>
      </c>
      <c r="D11" s="13">
        <v>14.505824446678162</v>
      </c>
      <c r="E11" s="22">
        <v>40481</v>
      </c>
      <c r="F11" s="15">
        <v>96.5</v>
      </c>
      <c r="G11" s="24">
        <v>19.29677277803421</v>
      </c>
    </row>
    <row r="12" spans="1:7" x14ac:dyDescent="0.25">
      <c r="A12" s="20" t="s">
        <v>48</v>
      </c>
      <c r="C12" s="13">
        <v>548.89099999999996</v>
      </c>
      <c r="D12" s="13">
        <v>12.064956873655319</v>
      </c>
      <c r="E12" s="22">
        <v>48483</v>
      </c>
      <c r="F12" s="15">
        <v>99.04</v>
      </c>
      <c r="G12" s="24">
        <v>14.043335616588593</v>
      </c>
    </row>
    <row r="13" spans="1:7" x14ac:dyDescent="0.25">
      <c r="A13" s="20" t="s">
        <v>49</v>
      </c>
      <c r="C13" s="13">
        <v>1815.269</v>
      </c>
      <c r="D13" s="13">
        <v>11.280474066734314</v>
      </c>
      <c r="E13" s="22">
        <v>51574</v>
      </c>
      <c r="F13" s="15">
        <v>103.81</v>
      </c>
      <c r="G13" s="24">
        <v>14.634981751441956</v>
      </c>
    </row>
    <row r="14" spans="1:7" x14ac:dyDescent="0.25">
      <c r="A14" s="20" t="s">
        <v>50</v>
      </c>
      <c r="C14" s="13">
        <v>14.657</v>
      </c>
      <c r="D14" s="13">
        <v>10.101801156997681</v>
      </c>
      <c r="E14" s="22">
        <v>34053</v>
      </c>
      <c r="F14" s="15">
        <v>91.19</v>
      </c>
      <c r="G14" s="24">
        <v>22.452560067176819</v>
      </c>
    </row>
    <row r="15" spans="1:7" x14ac:dyDescent="0.25">
      <c r="A15" s="20" t="s">
        <v>51</v>
      </c>
      <c r="C15" s="13">
        <v>163.15100000000001</v>
      </c>
      <c r="D15" s="13">
        <v>12.586989998817444</v>
      </c>
      <c r="E15" s="22">
        <v>44265</v>
      </c>
      <c r="F15" s="15">
        <v>98.89</v>
      </c>
      <c r="G15" s="24">
        <v>12.729810178279877</v>
      </c>
    </row>
    <row r="16" spans="1:7" x14ac:dyDescent="0.25">
      <c r="A16" s="20" t="s">
        <v>52</v>
      </c>
      <c r="C16" s="13">
        <v>139.77099999999999</v>
      </c>
      <c r="D16" s="13">
        <v>14.063358306884766</v>
      </c>
      <c r="E16" s="22">
        <v>38109</v>
      </c>
      <c r="F16" s="15">
        <v>93.35</v>
      </c>
      <c r="G16" s="24">
        <v>17.339986562728882</v>
      </c>
    </row>
    <row r="17" spans="1:7" x14ac:dyDescent="0.25">
      <c r="A17" s="20" t="s">
        <v>53</v>
      </c>
      <c r="C17" s="13">
        <v>194.86799999999999</v>
      </c>
      <c r="D17" s="13">
        <v>11.632069945335388</v>
      </c>
      <c r="E17" s="22">
        <v>59103</v>
      </c>
      <c r="F17" s="15">
        <v>99.11</v>
      </c>
      <c r="G17" s="24">
        <v>10.535743087530136</v>
      </c>
    </row>
    <row r="18" spans="1:7" x14ac:dyDescent="0.25">
      <c r="A18" s="20" t="s">
        <v>54</v>
      </c>
      <c r="C18" s="13">
        <v>334.47399999999999</v>
      </c>
      <c r="D18" s="13">
        <v>9.1825410723686218</v>
      </c>
      <c r="E18" s="22">
        <v>56250</v>
      </c>
      <c r="F18" s="15">
        <v>105.01</v>
      </c>
      <c r="G18" s="24">
        <v>14.356847107410431</v>
      </c>
    </row>
    <row r="19" spans="1:7" x14ac:dyDescent="0.25">
      <c r="A19" s="20" t="s">
        <v>55</v>
      </c>
      <c r="C19" s="13">
        <v>67.662000000000006</v>
      </c>
      <c r="D19" s="13">
        <v>16.945712268352509</v>
      </c>
      <c r="E19" s="22">
        <v>39194</v>
      </c>
      <c r="F19" s="15">
        <v>93.48</v>
      </c>
      <c r="G19" s="24">
        <v>19.965159893035889</v>
      </c>
    </row>
    <row r="20" spans="1:7" x14ac:dyDescent="0.25">
      <c r="A20" s="20" t="s">
        <v>56</v>
      </c>
      <c r="C20" s="13">
        <v>34.784999999999997</v>
      </c>
      <c r="D20" s="13">
        <v>10.698928683996201</v>
      </c>
      <c r="E20" s="22">
        <v>36114</v>
      </c>
      <c r="F20" s="15">
        <v>97.89</v>
      </c>
      <c r="G20" s="24">
        <v>30.503702163696289</v>
      </c>
    </row>
    <row r="21" spans="1:7" x14ac:dyDescent="0.25">
      <c r="A21" s="20" t="s">
        <v>57</v>
      </c>
      <c r="C21" s="13">
        <v>16.137</v>
      </c>
      <c r="D21" s="13">
        <v>8.2713425159454346</v>
      </c>
      <c r="E21" s="22">
        <v>35000</v>
      </c>
      <c r="F21" s="15">
        <v>91.26</v>
      </c>
      <c r="G21" s="24">
        <v>18.89001727104187</v>
      </c>
    </row>
    <row r="22" spans="1:7" x14ac:dyDescent="0.25">
      <c r="A22" s="20" t="s">
        <v>58</v>
      </c>
      <c r="C22" s="13">
        <v>880.75</v>
      </c>
      <c r="D22" s="13">
        <v>11.136583983898163</v>
      </c>
      <c r="E22" s="22">
        <v>47582</v>
      </c>
      <c r="F22" s="15">
        <v>101.47</v>
      </c>
      <c r="G22" s="24">
        <v>17.44837760925293</v>
      </c>
    </row>
    <row r="23" spans="1:7" x14ac:dyDescent="0.25">
      <c r="A23" s="20" t="s">
        <v>59</v>
      </c>
      <c r="C23" s="13">
        <v>304.09899999999999</v>
      </c>
      <c r="D23" s="13">
        <v>10.909653455018997</v>
      </c>
      <c r="E23" s="22">
        <v>44883</v>
      </c>
      <c r="F23" s="15">
        <v>96.05</v>
      </c>
      <c r="G23" s="24">
        <v>17.110368609428406</v>
      </c>
    </row>
    <row r="24" spans="1:7" x14ac:dyDescent="0.25">
      <c r="A24" s="20" t="s">
        <v>60</v>
      </c>
      <c r="C24" s="13">
        <v>98.843000000000004</v>
      </c>
      <c r="D24" s="13">
        <v>10.404076427221298</v>
      </c>
      <c r="E24" s="22">
        <v>47733</v>
      </c>
      <c r="F24" s="15">
        <v>94.04</v>
      </c>
      <c r="G24" s="24">
        <v>16.441202163696289</v>
      </c>
    </row>
    <row r="25" spans="1:7" x14ac:dyDescent="0.25">
      <c r="A25" s="20" t="s">
        <v>61</v>
      </c>
      <c r="C25" s="13">
        <v>11.635999999999999</v>
      </c>
      <c r="D25" s="13">
        <v>11.226435005664825</v>
      </c>
      <c r="E25" s="22">
        <v>37815</v>
      </c>
      <c r="F25" s="15">
        <v>88.87</v>
      </c>
      <c r="G25" s="24">
        <v>22.953352332115173</v>
      </c>
    </row>
    <row r="26" spans="1:7" x14ac:dyDescent="0.25">
      <c r="A26" s="20" t="s">
        <v>62</v>
      </c>
      <c r="C26" s="13">
        <v>46.865000000000002</v>
      </c>
      <c r="D26" s="13">
        <v>13.114325702190399</v>
      </c>
      <c r="E26" s="22">
        <v>36146</v>
      </c>
      <c r="F26" s="15">
        <v>92.98</v>
      </c>
      <c r="G26" s="24">
        <v>27.213084697723389</v>
      </c>
    </row>
    <row r="27" spans="1:7" x14ac:dyDescent="0.25">
      <c r="A27" s="20" t="s">
        <v>63</v>
      </c>
      <c r="C27" s="13">
        <v>16.948</v>
      </c>
      <c r="D27" s="13">
        <v>14.787431061267853</v>
      </c>
      <c r="E27" s="22">
        <v>40984</v>
      </c>
      <c r="F27" s="15">
        <v>93.37</v>
      </c>
      <c r="G27" s="24">
        <v>24.923606216907501</v>
      </c>
    </row>
    <row r="28" spans="1:7" x14ac:dyDescent="0.25">
      <c r="A28" s="20" t="s">
        <v>64</v>
      </c>
      <c r="C28" s="13">
        <v>13.19</v>
      </c>
      <c r="D28" s="13">
        <v>13.871681690216064</v>
      </c>
      <c r="E28" s="22">
        <v>33609</v>
      </c>
      <c r="F28" s="15">
        <v>96.94</v>
      </c>
      <c r="G28" s="24">
        <v>24.292691051959991</v>
      </c>
    </row>
    <row r="29" spans="1:7" x14ac:dyDescent="0.25">
      <c r="A29" s="20" t="s">
        <v>65</v>
      </c>
      <c r="C29" s="13">
        <v>15.781000000000001</v>
      </c>
      <c r="D29" s="13">
        <v>12.819713354110718</v>
      </c>
      <c r="E29" s="22">
        <v>40964</v>
      </c>
      <c r="F29" s="16">
        <v>91.89</v>
      </c>
      <c r="G29" s="24">
        <v>16.384096443653107</v>
      </c>
    </row>
    <row r="30" spans="1:7" x14ac:dyDescent="0.25">
      <c r="A30" s="20" t="s">
        <v>66</v>
      </c>
      <c r="C30" s="13">
        <v>14.465999999999999</v>
      </c>
      <c r="D30" s="13">
        <v>17.195393145084381</v>
      </c>
      <c r="E30" s="22">
        <v>35629</v>
      </c>
      <c r="F30" s="14">
        <v>91.16</v>
      </c>
      <c r="G30" s="24">
        <v>28.550881147384644</v>
      </c>
    </row>
    <row r="31" spans="1:7" x14ac:dyDescent="0.25">
      <c r="A31" s="20" t="s">
        <v>67</v>
      </c>
      <c r="C31" s="13">
        <v>27.548999999999999</v>
      </c>
      <c r="D31" s="13">
        <v>13.302837312221527</v>
      </c>
      <c r="E31" s="22">
        <v>36094</v>
      </c>
      <c r="F31" s="15">
        <v>96.69</v>
      </c>
      <c r="G31" s="24">
        <v>30.759060382843018</v>
      </c>
    </row>
    <row r="32" spans="1:7" x14ac:dyDescent="0.25">
      <c r="A32" s="20" t="s">
        <v>68</v>
      </c>
      <c r="C32" s="13">
        <v>38.36</v>
      </c>
      <c r="D32" s="13">
        <v>13.952496647834778</v>
      </c>
      <c r="E32" s="22">
        <v>36504</v>
      </c>
      <c r="F32" s="15">
        <v>98.64</v>
      </c>
      <c r="G32" s="24">
        <v>26.837316155433655</v>
      </c>
    </row>
    <row r="33" spans="1:7" x14ac:dyDescent="0.25">
      <c r="A33" s="20" t="s">
        <v>69</v>
      </c>
      <c r="C33" s="13">
        <v>173.792</v>
      </c>
      <c r="D33" s="13">
        <v>15.796402096748352</v>
      </c>
      <c r="E33" s="22">
        <v>40457</v>
      </c>
      <c r="F33" s="15">
        <v>96.27</v>
      </c>
      <c r="G33" s="24">
        <v>16.02940559387207</v>
      </c>
    </row>
    <row r="34" spans="1:7" x14ac:dyDescent="0.25">
      <c r="A34" s="20" t="s">
        <v>70</v>
      </c>
      <c r="C34" s="13">
        <v>98.260999999999996</v>
      </c>
      <c r="D34" s="13">
        <v>14.944449067115784</v>
      </c>
      <c r="E34" s="22">
        <v>35911</v>
      </c>
      <c r="F34" s="15">
        <v>94.18</v>
      </c>
      <c r="G34" s="24">
        <v>19.187641143798828</v>
      </c>
    </row>
    <row r="35" spans="1:7" x14ac:dyDescent="0.25">
      <c r="A35" s="20" t="s">
        <v>71</v>
      </c>
      <c r="C35" s="13">
        <v>1279.6679999999999</v>
      </c>
      <c r="D35" s="13">
        <v>10.10897159576416</v>
      </c>
      <c r="E35" s="22">
        <v>50122</v>
      </c>
      <c r="F35" s="15">
        <v>100.89</v>
      </c>
      <c r="G35" s="24">
        <v>17.156653106212616</v>
      </c>
    </row>
    <row r="36" spans="1:7" x14ac:dyDescent="0.25">
      <c r="A36" s="20" t="s">
        <v>72</v>
      </c>
      <c r="C36" s="13">
        <v>19.741</v>
      </c>
      <c r="D36" s="13">
        <v>12.319348752498627</v>
      </c>
      <c r="E36" s="22">
        <v>36236</v>
      </c>
      <c r="F36" s="15">
        <v>92.05</v>
      </c>
      <c r="G36" s="24">
        <v>26.597124338150024</v>
      </c>
    </row>
    <row r="37" spans="1:7" x14ac:dyDescent="0.25">
      <c r="A37" s="20" t="s">
        <v>73</v>
      </c>
      <c r="C37" s="13">
        <v>140.91800000000001</v>
      </c>
      <c r="D37" s="13">
        <v>13.586431741714478</v>
      </c>
      <c r="E37" s="22">
        <v>44645</v>
      </c>
      <c r="F37" s="15">
        <v>100.54</v>
      </c>
      <c r="G37" s="24">
        <v>15.38262814283371</v>
      </c>
    </row>
    <row r="38" spans="1:7" x14ac:dyDescent="0.25">
      <c r="A38" s="20" t="s">
        <v>74</v>
      </c>
      <c r="C38" s="13">
        <v>49.104999999999997</v>
      </c>
      <c r="D38" s="13">
        <v>13.738702237606049</v>
      </c>
      <c r="E38" s="22">
        <v>36310</v>
      </c>
      <c r="F38" s="15">
        <v>89.53</v>
      </c>
      <c r="G38" s="24">
        <v>21.291245520114899</v>
      </c>
    </row>
    <row r="39" spans="1:7" x14ac:dyDescent="0.25">
      <c r="A39" s="20" t="s">
        <v>75</v>
      </c>
      <c r="C39" s="13">
        <v>14.335000000000001</v>
      </c>
      <c r="D39" s="13">
        <v>12.94177919626236</v>
      </c>
      <c r="E39" s="22">
        <v>42866</v>
      </c>
      <c r="F39" s="15">
        <v>92.73</v>
      </c>
      <c r="G39" s="24">
        <v>17.087410390377045</v>
      </c>
    </row>
    <row r="40" spans="1:7" x14ac:dyDescent="0.25">
      <c r="A40" s="20" t="s">
        <v>76</v>
      </c>
      <c r="C40" s="13">
        <v>8.8209999999999997</v>
      </c>
      <c r="D40" s="13">
        <v>14.058506488800049</v>
      </c>
      <c r="E40" s="22">
        <v>35720</v>
      </c>
      <c r="F40" s="15">
        <v>89.85</v>
      </c>
      <c r="G40" s="24">
        <v>23.468968272209167</v>
      </c>
    </row>
    <row r="41" spans="1:7" x14ac:dyDescent="0.25">
      <c r="A41" s="20" t="s">
        <v>77</v>
      </c>
      <c r="C41" s="13">
        <v>305.01</v>
      </c>
      <c r="D41" s="13">
        <v>10.876766592264175</v>
      </c>
      <c r="E41" s="22">
        <v>45465</v>
      </c>
      <c r="F41" s="15">
        <v>96.33</v>
      </c>
      <c r="G41" s="24">
        <v>14.340686798095703</v>
      </c>
    </row>
    <row r="42" spans="1:7" x14ac:dyDescent="0.25">
      <c r="A42" s="20" t="s">
        <v>78</v>
      </c>
      <c r="C42" s="13">
        <v>647.55399999999997</v>
      </c>
      <c r="D42" s="13">
        <v>11.937221884727478</v>
      </c>
      <c r="E42" s="22">
        <v>47908</v>
      </c>
      <c r="F42" s="15">
        <v>101.26</v>
      </c>
      <c r="G42" s="24">
        <v>16.045130789279938</v>
      </c>
    </row>
    <row r="43" spans="1:7" x14ac:dyDescent="0.25">
      <c r="A43" s="20" t="s">
        <v>79</v>
      </c>
      <c r="C43" s="13">
        <v>280.88200000000001</v>
      </c>
      <c r="D43" s="13">
        <v>11.153329908847809</v>
      </c>
      <c r="E43" s="22">
        <v>46620</v>
      </c>
      <c r="F43" s="15">
        <v>95.5</v>
      </c>
      <c r="G43" s="24">
        <v>23.7288698554039</v>
      </c>
    </row>
    <row r="44" spans="1:7" x14ac:dyDescent="0.25">
      <c r="A44" s="20" t="s">
        <v>80</v>
      </c>
      <c r="C44" s="13">
        <v>40.057000000000002</v>
      </c>
      <c r="D44" s="13">
        <v>13.911089301109314</v>
      </c>
      <c r="E44" s="22">
        <v>35483</v>
      </c>
      <c r="F44" s="15">
        <v>93.22</v>
      </c>
      <c r="G44" s="24">
        <v>23.964753746986389</v>
      </c>
    </row>
    <row r="45" spans="1:7" x14ac:dyDescent="0.25">
      <c r="A45" s="20" t="s">
        <v>81</v>
      </c>
      <c r="C45" s="13">
        <v>8.3019999999999996</v>
      </c>
      <c r="D45" s="13">
        <v>16.962102055549622</v>
      </c>
      <c r="E45" s="22">
        <v>38990</v>
      </c>
      <c r="F45" s="15">
        <v>90.5</v>
      </c>
      <c r="G45" s="23">
        <v>20.053716003894806</v>
      </c>
    </row>
    <row r="46" spans="1:7" x14ac:dyDescent="0.25">
      <c r="A46" s="20" t="s">
        <v>82</v>
      </c>
      <c r="C46" s="13">
        <v>18.901</v>
      </c>
      <c r="D46" s="13">
        <v>13.41821700334549</v>
      </c>
      <c r="E46" s="22">
        <v>33520</v>
      </c>
      <c r="F46" s="15">
        <v>89.58</v>
      </c>
      <c r="G46" s="24">
        <v>22.180429100990295</v>
      </c>
    </row>
    <row r="47" spans="1:7" x14ac:dyDescent="0.25">
      <c r="A47" s="20" t="s">
        <v>83</v>
      </c>
      <c r="C47" s="13">
        <v>335.84</v>
      </c>
      <c r="D47" s="13">
        <v>9.8029151558876038</v>
      </c>
      <c r="E47" s="22">
        <v>49228</v>
      </c>
      <c r="F47" s="15">
        <v>100.08</v>
      </c>
      <c r="G47" s="24">
        <v>14.877679944038391</v>
      </c>
    </row>
    <row r="48" spans="1:7" x14ac:dyDescent="0.25">
      <c r="A48" s="20" t="s">
        <v>84</v>
      </c>
      <c r="C48" s="13">
        <v>334.77100000000002</v>
      </c>
      <c r="D48" s="13">
        <v>12.909752130508423</v>
      </c>
      <c r="E48" s="22">
        <v>39339</v>
      </c>
      <c r="F48" s="15">
        <v>93.43</v>
      </c>
      <c r="G48" s="23">
        <v>18.286404013633728</v>
      </c>
    </row>
    <row r="49" spans="1:7" x14ac:dyDescent="0.25">
      <c r="A49" s="20" t="s">
        <v>85</v>
      </c>
      <c r="C49" s="13">
        <v>149.65799999999999</v>
      </c>
      <c r="D49" s="13">
        <v>11.088366061449051</v>
      </c>
      <c r="E49" s="22">
        <v>51703</v>
      </c>
      <c r="F49" s="15">
        <v>101.7</v>
      </c>
      <c r="G49" s="24">
        <v>12.047962844371796</v>
      </c>
    </row>
    <row r="50" spans="1:7" x14ac:dyDescent="0.25">
      <c r="A50" s="20" t="s">
        <v>86</v>
      </c>
      <c r="C50" s="13">
        <v>2600.8609999999999</v>
      </c>
      <c r="D50" s="13">
        <v>11.232346296310425</v>
      </c>
      <c r="E50" s="22">
        <v>43099</v>
      </c>
      <c r="F50" s="15">
        <v>102.39</v>
      </c>
      <c r="G50" s="24">
        <v>20.505659282207489</v>
      </c>
    </row>
    <row r="51" spans="1:7" x14ac:dyDescent="0.25">
      <c r="A51" s="20" t="s">
        <v>87</v>
      </c>
      <c r="C51" s="13">
        <v>75.207999999999998</v>
      </c>
      <c r="D51" s="13">
        <v>7.12699294090271</v>
      </c>
      <c r="E51" s="22">
        <v>55449</v>
      </c>
      <c r="F51" s="15">
        <v>103.03</v>
      </c>
      <c r="G51" s="23">
        <v>13.897182047367096</v>
      </c>
    </row>
    <row r="52" spans="1:7" x14ac:dyDescent="0.25">
      <c r="A52" s="20" t="s">
        <v>88</v>
      </c>
      <c r="C52" s="13">
        <v>74.918000000000006</v>
      </c>
      <c r="D52" s="13">
        <v>10.201985388994217</v>
      </c>
      <c r="E52" s="22">
        <v>55256</v>
      </c>
      <c r="F52" s="15">
        <v>98.71</v>
      </c>
      <c r="G52" s="24">
        <v>12.572410702705383</v>
      </c>
    </row>
    <row r="53" spans="1:7" x14ac:dyDescent="0.25">
      <c r="A53" s="20" t="s">
        <v>89</v>
      </c>
      <c r="C53" s="13">
        <v>188.98400000000001</v>
      </c>
      <c r="D53" s="13">
        <v>8.0575160682201385</v>
      </c>
      <c r="E53" s="22">
        <v>55768</v>
      </c>
      <c r="F53" s="14">
        <v>98.56</v>
      </c>
      <c r="G53" s="24">
        <v>13.746374845504761</v>
      </c>
    </row>
    <row r="54" spans="1:7" x14ac:dyDescent="0.25">
      <c r="A54" s="20" t="s">
        <v>90</v>
      </c>
      <c r="C54" s="13">
        <v>39.398000000000003</v>
      </c>
      <c r="D54" s="13">
        <v>13.990677893161774</v>
      </c>
      <c r="E54" s="22">
        <v>35490</v>
      </c>
      <c r="F54" s="15">
        <v>96.85</v>
      </c>
      <c r="G54" s="23">
        <v>27.911001443862915</v>
      </c>
    </row>
    <row r="55" spans="1:7" x14ac:dyDescent="0.25">
      <c r="A55" s="20" t="s">
        <v>91</v>
      </c>
      <c r="C55" s="13">
        <v>1200.241</v>
      </c>
      <c r="D55" s="13">
        <v>10.41039377450943</v>
      </c>
      <c r="E55" s="22">
        <v>47556</v>
      </c>
      <c r="F55" s="15">
        <v>99.78</v>
      </c>
      <c r="G55" s="24">
        <v>17.752993106842041</v>
      </c>
    </row>
    <row r="56" spans="1:7" x14ac:dyDescent="0.25">
      <c r="A56" s="20" t="s">
        <v>92</v>
      </c>
      <c r="C56" s="13">
        <v>289.44900000000001</v>
      </c>
      <c r="D56" s="13">
        <v>11.28230094909668</v>
      </c>
      <c r="E56" s="22">
        <v>44551</v>
      </c>
      <c r="F56" s="15">
        <v>97.47</v>
      </c>
      <c r="G56" s="24">
        <v>18.314811587333679</v>
      </c>
    </row>
    <row r="57" spans="1:7" x14ac:dyDescent="0.25">
      <c r="A57" s="20" t="s">
        <v>93</v>
      </c>
      <c r="C57" s="13">
        <v>1359.0740000000001</v>
      </c>
      <c r="D57" s="13">
        <v>10.792645812034607</v>
      </c>
      <c r="E57" s="22">
        <v>52878</v>
      </c>
      <c r="F57" s="15">
        <v>104.88</v>
      </c>
      <c r="G57" s="23">
        <v>14.558954536914825</v>
      </c>
    </row>
    <row r="58" spans="1:7" x14ac:dyDescent="0.25">
      <c r="A58" s="20" t="s">
        <v>94</v>
      </c>
      <c r="C58" s="13">
        <v>472.745</v>
      </c>
      <c r="D58" s="13">
        <v>10.993892699480057</v>
      </c>
      <c r="E58" s="22">
        <v>44518</v>
      </c>
      <c r="F58" s="15">
        <v>98.19</v>
      </c>
      <c r="G58" s="24">
        <v>14.285345375537872</v>
      </c>
    </row>
    <row r="59" spans="1:7" x14ac:dyDescent="0.25">
      <c r="A59" s="20" t="s">
        <v>95</v>
      </c>
      <c r="C59" s="13">
        <v>925.03</v>
      </c>
      <c r="D59" s="13">
        <v>9.6772097051143646</v>
      </c>
      <c r="E59" s="22">
        <v>45574</v>
      </c>
      <c r="F59" s="15">
        <v>100.95</v>
      </c>
      <c r="G59" s="24">
        <v>14.347542822360992</v>
      </c>
    </row>
    <row r="60" spans="1:7" x14ac:dyDescent="0.25">
      <c r="A60" s="20" t="s">
        <v>96</v>
      </c>
      <c r="C60" s="13">
        <v>617.32299999999998</v>
      </c>
      <c r="D60" s="13">
        <v>11.942827701568604</v>
      </c>
      <c r="E60" s="22">
        <v>43063</v>
      </c>
      <c r="F60" s="15">
        <v>96.26</v>
      </c>
      <c r="G60" s="24">
        <v>18.450319766998291</v>
      </c>
    </row>
    <row r="61" spans="1:7" x14ac:dyDescent="0.25">
      <c r="A61" s="20" t="s">
        <v>97</v>
      </c>
      <c r="C61" s="13">
        <v>73.191000000000003</v>
      </c>
      <c r="D61" s="13">
        <v>12.266238033771515</v>
      </c>
      <c r="E61" s="22">
        <v>32714</v>
      </c>
      <c r="F61" s="15">
        <v>95.34</v>
      </c>
      <c r="G61" s="24">
        <v>26.523211598396301</v>
      </c>
    </row>
    <row r="62" spans="1:7" x14ac:dyDescent="0.25">
      <c r="A62" s="20" t="s">
        <v>98</v>
      </c>
      <c r="C62" s="13">
        <v>203.40199999999999</v>
      </c>
      <c r="D62" s="13">
        <v>7.1915373206138611</v>
      </c>
      <c r="E62" s="22">
        <v>65575</v>
      </c>
      <c r="F62" s="15">
        <v>98.82</v>
      </c>
      <c r="G62" s="24">
        <v>9.7020342946052551</v>
      </c>
    </row>
    <row r="63" spans="1:7" x14ac:dyDescent="0.25">
      <c r="A63" s="20" t="s">
        <v>0</v>
      </c>
      <c r="C63" s="13">
        <v>283.988</v>
      </c>
      <c r="D63" s="13">
        <v>13.478784263134003</v>
      </c>
      <c r="E63" s="22">
        <v>42665</v>
      </c>
      <c r="F63" s="15">
        <v>99.68</v>
      </c>
      <c r="G63" s="24">
        <v>18.359038233757019</v>
      </c>
    </row>
    <row r="64" spans="1:7" x14ac:dyDescent="0.25">
      <c r="A64" s="20" t="s">
        <v>1</v>
      </c>
      <c r="C64" s="13">
        <v>158.24</v>
      </c>
      <c r="D64" s="13">
        <v>9.6240788698196411</v>
      </c>
      <c r="E64" s="22">
        <v>58199</v>
      </c>
      <c r="F64" s="15">
        <v>95.03</v>
      </c>
      <c r="G64" s="24">
        <v>12.206330150365829</v>
      </c>
    </row>
    <row r="65" spans="1:7" x14ac:dyDescent="0.25">
      <c r="A65" s="20" t="s">
        <v>2</v>
      </c>
      <c r="C65" s="13">
        <v>386.94400000000002</v>
      </c>
      <c r="D65" s="13">
        <v>9.8086908459663391</v>
      </c>
      <c r="E65" s="22">
        <v>50304</v>
      </c>
      <c r="F65" s="15">
        <v>102.44</v>
      </c>
      <c r="G65" s="24">
        <v>11.818553507328033</v>
      </c>
    </row>
    <row r="66" spans="1:7" x14ac:dyDescent="0.25">
      <c r="A66" s="20" t="s">
        <v>3</v>
      </c>
      <c r="C66" s="13">
        <v>432.13499999999999</v>
      </c>
      <c r="D66" s="13">
        <v>10.299832373857498</v>
      </c>
      <c r="E66" s="22">
        <v>57875</v>
      </c>
      <c r="F66" s="15">
        <v>98.72</v>
      </c>
      <c r="G66" s="24">
        <v>11.617343127727509</v>
      </c>
    </row>
    <row r="67" spans="1:7" x14ac:dyDescent="0.25">
      <c r="A67" s="20" t="s">
        <v>4</v>
      </c>
      <c r="C67" s="13">
        <v>103.708</v>
      </c>
      <c r="D67" s="13">
        <v>11.287707090377808</v>
      </c>
      <c r="E67" s="22">
        <v>49874</v>
      </c>
      <c r="F67" s="15">
        <v>94.19</v>
      </c>
      <c r="G67" s="24">
        <v>10.937715321779251</v>
      </c>
    </row>
    <row r="68" spans="1:7" x14ac:dyDescent="0.25">
      <c r="A68" s="20" t="s">
        <v>5</v>
      </c>
      <c r="C68" s="13">
        <v>43.404000000000003</v>
      </c>
      <c r="D68" s="13">
        <v>11.930573731660843</v>
      </c>
      <c r="E68" s="22">
        <v>37879</v>
      </c>
      <c r="F68" s="15">
        <v>91.09</v>
      </c>
      <c r="G68" s="24">
        <v>24.129952490329742</v>
      </c>
    </row>
    <row r="69" spans="1:7" x14ac:dyDescent="0.25">
      <c r="A69" s="20" t="s">
        <v>6</v>
      </c>
      <c r="C69" s="13">
        <v>22.69</v>
      </c>
      <c r="D69" s="13">
        <v>11.438622325658798</v>
      </c>
      <c r="E69" s="22">
        <v>36907</v>
      </c>
      <c r="F69" s="15">
        <v>89.66</v>
      </c>
      <c r="G69" s="24">
        <v>13.751183450222015</v>
      </c>
    </row>
    <row r="70" spans="1:7" x14ac:dyDescent="0.25">
      <c r="A70" s="20" t="s">
        <v>7</v>
      </c>
      <c r="C70" s="13">
        <v>15.257999999999999</v>
      </c>
      <c r="D70" s="13">
        <v>11.046269536018372</v>
      </c>
      <c r="E70" s="22">
        <v>41476</v>
      </c>
      <c r="F70" s="15">
        <v>95.42</v>
      </c>
      <c r="G70" s="24">
        <v>19.007943570613861</v>
      </c>
    </row>
    <row r="71" spans="1:7" x14ac:dyDescent="0.25">
      <c r="A71" s="20" t="s">
        <v>8</v>
      </c>
      <c r="C71" s="13">
        <v>498.98099999999999</v>
      </c>
      <c r="D71" s="13">
        <v>10.459716618061066</v>
      </c>
      <c r="E71" s="22">
        <v>41714</v>
      </c>
      <c r="F71" s="15">
        <v>94.75</v>
      </c>
      <c r="G71" s="24">
        <v>17.602065205574036</v>
      </c>
    </row>
    <row r="72" spans="1:7" x14ac:dyDescent="0.25">
      <c r="A72" s="20" t="s">
        <v>9</v>
      </c>
      <c r="C72" s="13">
        <v>31.015000000000001</v>
      </c>
      <c r="D72" s="13">
        <v>8.7408140301704407</v>
      </c>
      <c r="E72" s="22">
        <v>53143</v>
      </c>
      <c r="F72" s="15">
        <v>93.04</v>
      </c>
      <c r="G72" s="24">
        <v>13.383442163467407</v>
      </c>
    </row>
    <row r="73" spans="1:7" x14ac:dyDescent="0.25">
      <c r="A73" s="20" t="s">
        <v>10</v>
      </c>
      <c r="C73" s="13">
        <v>57.820999999999998</v>
      </c>
      <c r="D73" s="13">
        <v>8.2526780664920807</v>
      </c>
      <c r="E73" s="22">
        <v>44468</v>
      </c>
      <c r="F73" s="15">
        <v>95.5</v>
      </c>
      <c r="G73" s="24">
        <v>17.658708989620209</v>
      </c>
    </row>
    <row r="74" spans="1:7" x14ac:dyDescent="0.25">
      <c r="A74" s="20" t="s">
        <v>11</v>
      </c>
      <c r="C74" s="13">
        <v>24.66</v>
      </c>
      <c r="D74" s="13">
        <v>12.673144042491913</v>
      </c>
      <c r="E74" s="22">
        <v>38563</v>
      </c>
      <c r="F74" s="15">
        <v>91.66</v>
      </c>
      <c r="G74" s="24">
        <v>19.508560001850128</v>
      </c>
    </row>
    <row r="75" spans="1:7" x14ac:dyDescent="0.25">
      <c r="A75" s="25"/>
      <c r="B75" s="25"/>
      <c r="C75" s="26"/>
      <c r="F75" s="27"/>
    </row>
    <row r="76" spans="1:7" x14ac:dyDescent="0.25">
      <c r="A76" s="28" t="s">
        <v>100</v>
      </c>
      <c r="B76" s="28"/>
    </row>
  </sheetData>
  <sheetProtection sheet="1" selectLockedCells="1" selectUnlockedCells="1"/>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0"/>
  <sheetViews>
    <sheetView workbookViewId="0">
      <selection activeCell="G76" sqref="A1:G76"/>
    </sheetView>
  </sheetViews>
  <sheetFormatPr defaultColWidth="8.88671875" defaultRowHeight="13.2" x14ac:dyDescent="0.25"/>
  <cols>
    <col min="2" max="2" width="15.44140625" customWidth="1"/>
    <col min="3" max="3" width="14.88671875" style="5" customWidth="1"/>
    <col min="4" max="4" width="14.88671875" style="30" customWidth="1"/>
    <col min="5" max="5" width="16.44140625" style="5" customWidth="1"/>
    <col min="6" max="6" width="15.44140625" style="5" customWidth="1"/>
    <col min="7" max="7" width="16.44140625" style="31" customWidth="1"/>
    <col min="8" max="8" width="14.44140625" style="5" customWidth="1"/>
    <col min="9" max="9" width="13.109375" style="17" customWidth="1"/>
    <col min="10" max="10" width="12.88671875" style="30" customWidth="1"/>
    <col min="11" max="11" width="18.109375" style="5" customWidth="1"/>
    <col min="12" max="12" width="15.109375" style="5" customWidth="1"/>
  </cols>
  <sheetData>
    <row r="1" spans="1:12" x14ac:dyDescent="0.25">
      <c r="C1" s="10" t="s">
        <v>101</v>
      </c>
      <c r="D1" s="29" t="s">
        <v>19</v>
      </c>
      <c r="E1" s="5" t="s">
        <v>12</v>
      </c>
      <c r="F1" s="5" t="s">
        <v>40</v>
      </c>
      <c r="G1" s="31" t="s">
        <v>17</v>
      </c>
      <c r="H1" s="12" t="s">
        <v>19</v>
      </c>
      <c r="I1" s="17" t="s">
        <v>23</v>
      </c>
      <c r="J1" s="29" t="s">
        <v>19</v>
      </c>
      <c r="K1" s="5" t="s">
        <v>33</v>
      </c>
      <c r="L1" s="12" t="s">
        <v>21</v>
      </c>
    </row>
    <row r="2" spans="1:12" x14ac:dyDescent="0.25">
      <c r="C2" s="5" t="s">
        <v>42</v>
      </c>
      <c r="D2" s="29" t="s">
        <v>104</v>
      </c>
      <c r="E2" s="5" t="s">
        <v>13</v>
      </c>
      <c r="G2" s="31" t="s">
        <v>20</v>
      </c>
      <c r="H2" s="12" t="s">
        <v>22</v>
      </c>
      <c r="I2" s="13" t="s">
        <v>102</v>
      </c>
      <c r="J2" s="29" t="s">
        <v>103</v>
      </c>
      <c r="K2" s="9" t="s">
        <v>34</v>
      </c>
      <c r="L2" s="12" t="s">
        <v>36</v>
      </c>
    </row>
    <row r="3" spans="1:12" x14ac:dyDescent="0.25">
      <c r="D3" s="30" t="s">
        <v>24</v>
      </c>
      <c r="E3" s="5" t="s">
        <v>14</v>
      </c>
      <c r="H3" s="5" t="s">
        <v>18</v>
      </c>
      <c r="I3" s="7" t="s">
        <v>16</v>
      </c>
      <c r="J3" s="30" t="s">
        <v>25</v>
      </c>
      <c r="K3" s="12" t="s">
        <v>35</v>
      </c>
      <c r="L3" s="12" t="s">
        <v>27</v>
      </c>
    </row>
    <row r="4" spans="1:12" x14ac:dyDescent="0.25">
      <c r="K4" s="12" t="s">
        <v>26</v>
      </c>
      <c r="L4" s="12" t="s">
        <v>18</v>
      </c>
    </row>
    <row r="5" spans="1:12" ht="13.8" x14ac:dyDescent="0.25">
      <c r="B5" s="1" t="s">
        <v>43</v>
      </c>
      <c r="C5" s="5">
        <f>'County Data'!D6</f>
        <v>2014</v>
      </c>
      <c r="E5" s="5">
        <f>'County Data'!E6</f>
        <v>2014</v>
      </c>
      <c r="F5" s="11">
        <f>'County Data'!F6</f>
        <v>2014</v>
      </c>
      <c r="I5" s="17">
        <v>2014</v>
      </c>
      <c r="K5" s="5" t="s">
        <v>18</v>
      </c>
      <c r="L5" s="5" t="s">
        <v>33</v>
      </c>
    </row>
    <row r="6" spans="1:12" ht="13.8" x14ac:dyDescent="0.25">
      <c r="B6" s="1"/>
      <c r="F6" s="11"/>
      <c r="L6" s="9" t="s">
        <v>34</v>
      </c>
    </row>
    <row r="7" spans="1:12" ht="13.8" x14ac:dyDescent="0.25">
      <c r="B7" s="1"/>
      <c r="F7" s="11"/>
    </row>
    <row r="8" spans="1:12" ht="13.8" x14ac:dyDescent="0.25">
      <c r="A8">
        <v>1</v>
      </c>
      <c r="B8" s="1" t="s">
        <v>44</v>
      </c>
      <c r="C8" s="17">
        <f>100-'County Data'!D8</f>
        <v>91.464582085609436</v>
      </c>
      <c r="D8" s="30">
        <f>LN(C8/$C$76)+1</f>
        <v>1.0355613697204791</v>
      </c>
      <c r="E8" s="31">
        <f>'County Data'!E8</f>
        <v>42045</v>
      </c>
      <c r="F8" s="32">
        <f>'County Data'!F8</f>
        <v>96.56</v>
      </c>
      <c r="G8" s="31">
        <f t="shared" ref="G8:G39" si="0">E8/(F8/100)</f>
        <v>43542.874896437446</v>
      </c>
      <c r="H8" s="30">
        <f>LN(G8/$G$76)+1</f>
        <v>0.95642241876520839</v>
      </c>
      <c r="I8" s="17">
        <f>100-'County Data'!G8</f>
        <v>74.63793158531189</v>
      </c>
      <c r="J8" s="30">
        <f>LN(I8/$I$76)+1</f>
        <v>0.91226146267786112</v>
      </c>
      <c r="K8" s="33">
        <f t="shared" ref="K8:K39" si="1">(0.6*H8+0.2*J8+0.2*D8)*100</f>
        <v>96.341801773879311</v>
      </c>
      <c r="L8" s="33">
        <f>(((((K8/100)-1)/0.75)+1)*100)/0.99113</f>
        <v>95.973688986482514</v>
      </c>
    </row>
    <row r="9" spans="1:12" ht="13.8" x14ac:dyDescent="0.25">
      <c r="A9">
        <f>A8+2</f>
        <v>3</v>
      </c>
      <c r="B9" s="1" t="s">
        <v>45</v>
      </c>
      <c r="C9" s="17">
        <f>100-'County Data'!D9</f>
        <v>90.231847763061523</v>
      </c>
      <c r="D9" s="30">
        <f t="shared" ref="D9:D72" si="2">LN(C9/$C$76)+1</f>
        <v>1.0219919975696039</v>
      </c>
      <c r="E9" s="31">
        <f>'County Data'!E9</f>
        <v>46865</v>
      </c>
      <c r="F9" s="32">
        <f>'County Data'!F9</f>
        <v>97.07</v>
      </c>
      <c r="G9" s="31">
        <f t="shared" si="0"/>
        <v>48279.592046976417</v>
      </c>
      <c r="H9" s="30">
        <f t="shared" ref="H9:H72" si="3">LN(G9/$G$76)+1</f>
        <v>1.0596852827439376</v>
      </c>
      <c r="I9" s="17">
        <f>100-'County Data'!G9</f>
        <v>81.374886631965637</v>
      </c>
      <c r="J9" s="30">
        <f t="shared" ref="J9:J72" si="4">LN(I9/$I$76)+1</f>
        <v>0.99867932577447849</v>
      </c>
      <c r="K9" s="33">
        <f t="shared" si="1"/>
        <v>103.99454343151791</v>
      </c>
      <c r="L9" s="33">
        <f t="shared" ref="L9:L72" si="5">(((((K9/100)-1)/0.75)+1)*100)/0.99113</f>
        <v>106.26866093114985</v>
      </c>
    </row>
    <row r="10" spans="1:12" ht="13.8" x14ac:dyDescent="0.25">
      <c r="A10">
        <f t="shared" ref="A10:A73" si="6">A9+2</f>
        <v>5</v>
      </c>
      <c r="B10" s="1" t="s">
        <v>46</v>
      </c>
      <c r="C10" s="17">
        <f>100-'County Data'!D10</f>
        <v>90.151757001876831</v>
      </c>
      <c r="D10" s="30">
        <f t="shared" si="2"/>
        <v>1.0211039926253405</v>
      </c>
      <c r="E10" s="31">
        <f>'County Data'!E10</f>
        <v>47274</v>
      </c>
      <c r="F10" s="32">
        <f>'County Data'!F10</f>
        <v>95.39</v>
      </c>
      <c r="G10" s="31">
        <f t="shared" si="0"/>
        <v>49558.653946954611</v>
      </c>
      <c r="H10" s="30">
        <f t="shared" si="3"/>
        <v>1.0858332326041127</v>
      </c>
      <c r="I10" s="17">
        <f>100-'County Data'!G10</f>
        <v>85.248154401779175</v>
      </c>
      <c r="J10" s="30">
        <f t="shared" si="4"/>
        <v>1.0451790850855696</v>
      </c>
      <c r="K10" s="33">
        <f t="shared" si="1"/>
        <v>106.47565551046496</v>
      </c>
      <c r="L10" s="33">
        <f t="shared" si="5"/>
        <v>109.60641625950846</v>
      </c>
    </row>
    <row r="11" spans="1:12" ht="13.8" x14ac:dyDescent="0.25">
      <c r="A11">
        <f t="shared" si="6"/>
        <v>7</v>
      </c>
      <c r="B11" s="1" t="s">
        <v>47</v>
      </c>
      <c r="C11" s="17">
        <f>100-'County Data'!D11</f>
        <v>85.494175553321838</v>
      </c>
      <c r="D11" s="30">
        <f t="shared" si="2"/>
        <v>0.9680578048447176</v>
      </c>
      <c r="E11" s="31">
        <f>'County Data'!E11</f>
        <v>40481</v>
      </c>
      <c r="F11" s="32">
        <f>'County Data'!F11</f>
        <v>96.5</v>
      </c>
      <c r="G11" s="31">
        <f t="shared" si="0"/>
        <v>41949.222797927461</v>
      </c>
      <c r="H11" s="30">
        <f t="shared" si="3"/>
        <v>0.91913624215607759</v>
      </c>
      <c r="I11" s="17">
        <f>100-'County Data'!G11</f>
        <v>80.70322722196579</v>
      </c>
      <c r="J11" s="30">
        <f t="shared" si="4"/>
        <v>0.99039118323752551</v>
      </c>
      <c r="K11" s="33">
        <f t="shared" si="1"/>
        <v>94.317154291009516</v>
      </c>
      <c r="L11" s="33">
        <f t="shared" si="5"/>
        <v>93.249999887010475</v>
      </c>
    </row>
    <row r="12" spans="1:12" ht="13.8" x14ac:dyDescent="0.25">
      <c r="A12">
        <f t="shared" si="6"/>
        <v>9</v>
      </c>
      <c r="B12" s="1" t="s">
        <v>48</v>
      </c>
      <c r="C12" s="17">
        <f>100-'County Data'!D12</f>
        <v>87.935043126344681</v>
      </c>
      <c r="D12" s="30">
        <f t="shared" si="2"/>
        <v>0.99620794902835319</v>
      </c>
      <c r="E12" s="31">
        <f>'County Data'!E12</f>
        <v>48483</v>
      </c>
      <c r="F12" s="32">
        <f>'County Data'!F12</f>
        <v>99.04</v>
      </c>
      <c r="G12" s="31">
        <f t="shared" si="0"/>
        <v>48952.948303715668</v>
      </c>
      <c r="H12" s="30">
        <f t="shared" si="3"/>
        <v>1.0735359343679534</v>
      </c>
      <c r="I12" s="17">
        <f>100-'County Data'!G12</f>
        <v>85.956664383411407</v>
      </c>
      <c r="J12" s="30">
        <f t="shared" si="4"/>
        <v>1.0534558851357794</v>
      </c>
      <c r="K12" s="33">
        <f t="shared" si="1"/>
        <v>105.40543274535985</v>
      </c>
      <c r="L12" s="33">
        <f t="shared" si="5"/>
        <v>108.16668213098161</v>
      </c>
    </row>
    <row r="13" spans="1:12" ht="13.8" x14ac:dyDescent="0.25">
      <c r="A13">
        <f t="shared" si="6"/>
        <v>11</v>
      </c>
      <c r="B13" s="1" t="s">
        <v>49</v>
      </c>
      <c r="C13" s="17">
        <f>100-'County Data'!D13</f>
        <v>88.719525933265686</v>
      </c>
      <c r="D13" s="30">
        <f t="shared" si="2"/>
        <v>1.0050895530304031</v>
      </c>
      <c r="E13" s="31">
        <f>'County Data'!E13</f>
        <v>51574</v>
      </c>
      <c r="F13" s="32">
        <f>'County Data'!F13</f>
        <v>103.81</v>
      </c>
      <c r="G13" s="31">
        <f t="shared" si="0"/>
        <v>49681.148251613522</v>
      </c>
      <c r="H13" s="30">
        <f t="shared" si="3"/>
        <v>1.0883018865948386</v>
      </c>
      <c r="I13" s="17">
        <f>100-'County Data'!G13</f>
        <v>85.365018248558044</v>
      </c>
      <c r="J13" s="30">
        <f t="shared" si="4"/>
        <v>1.0465490128964183</v>
      </c>
      <c r="K13" s="33">
        <f t="shared" si="1"/>
        <v>106.33088451422674</v>
      </c>
      <c r="L13" s="33">
        <f t="shared" si="5"/>
        <v>109.41166078345155</v>
      </c>
    </row>
    <row r="14" spans="1:12" ht="13.8" x14ac:dyDescent="0.25">
      <c r="A14">
        <f t="shared" si="6"/>
        <v>13</v>
      </c>
      <c r="B14" s="1" t="s">
        <v>50</v>
      </c>
      <c r="C14" s="17">
        <f>100-'County Data'!D14</f>
        <v>89.898198843002319</v>
      </c>
      <c r="D14" s="30">
        <f t="shared" si="2"/>
        <v>1.0182874595658931</v>
      </c>
      <c r="E14" s="31">
        <f>'County Data'!E14</f>
        <v>34053</v>
      </c>
      <c r="F14" s="32">
        <f>'County Data'!F14</f>
        <v>91.19</v>
      </c>
      <c r="G14" s="31">
        <f t="shared" si="0"/>
        <v>37342.910406842857</v>
      </c>
      <c r="H14" s="30">
        <f t="shared" si="3"/>
        <v>0.80281941476536112</v>
      </c>
      <c r="I14" s="17">
        <f>100-'County Data'!G14</f>
        <v>77.547439932823181</v>
      </c>
      <c r="J14" s="30">
        <f t="shared" si="4"/>
        <v>0.95050249565301992</v>
      </c>
      <c r="K14" s="33">
        <f t="shared" si="1"/>
        <v>87.544963990299934</v>
      </c>
      <c r="L14" s="33">
        <f t="shared" si="5"/>
        <v>84.139603604370663</v>
      </c>
    </row>
    <row r="15" spans="1:12" ht="13.8" x14ac:dyDescent="0.25">
      <c r="A15">
        <f t="shared" si="6"/>
        <v>15</v>
      </c>
      <c r="B15" s="1" t="s">
        <v>51</v>
      </c>
      <c r="C15" s="17">
        <f>100-'County Data'!D15</f>
        <v>87.413010001182556</v>
      </c>
      <c r="D15" s="30">
        <f t="shared" si="2"/>
        <v>0.9902536808381226</v>
      </c>
      <c r="E15" s="31">
        <f>'County Data'!E15</f>
        <v>44265</v>
      </c>
      <c r="F15" s="32">
        <f>'County Data'!F15</f>
        <v>98.89</v>
      </c>
      <c r="G15" s="31">
        <f t="shared" si="0"/>
        <v>44761.856608352718</v>
      </c>
      <c r="H15" s="30">
        <f t="shared" si="3"/>
        <v>0.98403269805073634</v>
      </c>
      <c r="I15" s="17">
        <f>100-'County Data'!G15</f>
        <v>87.270189821720123</v>
      </c>
      <c r="J15" s="30">
        <f t="shared" si="4"/>
        <v>1.0686215546836535</v>
      </c>
      <c r="K15" s="33">
        <f t="shared" si="1"/>
        <v>100.21946659347971</v>
      </c>
      <c r="L15" s="33">
        <f t="shared" si="5"/>
        <v>101.19017901248031</v>
      </c>
    </row>
    <row r="16" spans="1:12" ht="13.8" x14ac:dyDescent="0.25">
      <c r="A16">
        <f t="shared" si="6"/>
        <v>17</v>
      </c>
      <c r="B16" s="1" t="s">
        <v>52</v>
      </c>
      <c r="C16" s="17">
        <f>100-'County Data'!D16</f>
        <v>85.936641693115234</v>
      </c>
      <c r="D16" s="30">
        <f t="shared" si="2"/>
        <v>0.97321985364578634</v>
      </c>
      <c r="E16" s="31">
        <f>'County Data'!E16</f>
        <v>38109</v>
      </c>
      <c r="F16" s="32">
        <f>'County Data'!F16</f>
        <v>93.35</v>
      </c>
      <c r="G16" s="31">
        <f t="shared" si="0"/>
        <v>40823.781467595072</v>
      </c>
      <c r="H16" s="30">
        <f t="shared" si="3"/>
        <v>0.891941126991325</v>
      </c>
      <c r="I16" s="17">
        <f>100-'County Data'!G16</f>
        <v>82.660013437271118</v>
      </c>
      <c r="J16" s="30">
        <f t="shared" si="4"/>
        <v>1.0143485900466012</v>
      </c>
      <c r="K16" s="33">
        <f t="shared" si="1"/>
        <v>93.267836493327252</v>
      </c>
      <c r="L16" s="33">
        <f t="shared" si="5"/>
        <v>91.838388497072046</v>
      </c>
    </row>
    <row r="17" spans="1:12" ht="13.8" x14ac:dyDescent="0.25">
      <c r="A17">
        <f t="shared" si="6"/>
        <v>19</v>
      </c>
      <c r="B17" s="1" t="s">
        <v>53</v>
      </c>
      <c r="C17" s="17">
        <f>100-'County Data'!D17</f>
        <v>88.367930054664612</v>
      </c>
      <c r="D17" s="30">
        <f t="shared" si="2"/>
        <v>1.0011186750409631</v>
      </c>
      <c r="E17" s="31">
        <f>'County Data'!E17</f>
        <v>59103</v>
      </c>
      <c r="F17" s="32">
        <f>'County Data'!F17</f>
        <v>99.11</v>
      </c>
      <c r="G17" s="31">
        <f t="shared" si="0"/>
        <v>59633.74028856826</v>
      </c>
      <c r="H17" s="30">
        <f t="shared" si="3"/>
        <v>1.2708978623960612</v>
      </c>
      <c r="I17" s="17">
        <f>100-'County Data'!G17</f>
        <v>89.464256912469864</v>
      </c>
      <c r="J17" s="30">
        <f t="shared" si="4"/>
        <v>1.0934517998095286</v>
      </c>
      <c r="K17" s="33">
        <f t="shared" si="1"/>
        <v>118.1452812407735</v>
      </c>
      <c r="L17" s="33">
        <f t="shared" si="5"/>
        <v>125.30516513578576</v>
      </c>
    </row>
    <row r="18" spans="1:12" ht="13.8" x14ac:dyDescent="0.25">
      <c r="A18">
        <f t="shared" si="6"/>
        <v>21</v>
      </c>
      <c r="B18" s="1" t="s">
        <v>54</v>
      </c>
      <c r="C18" s="17">
        <f>100-'County Data'!D18</f>
        <v>90.817458927631378</v>
      </c>
      <c r="D18" s="30">
        <f t="shared" si="2"/>
        <v>1.028461099468488</v>
      </c>
      <c r="E18" s="31">
        <f>'County Data'!E18</f>
        <v>56250</v>
      </c>
      <c r="F18" s="32">
        <f>'County Data'!F18</f>
        <v>105.01</v>
      </c>
      <c r="G18" s="31">
        <f t="shared" si="0"/>
        <v>53566.327016474621</v>
      </c>
      <c r="H18" s="30">
        <f t="shared" si="3"/>
        <v>1.1635969796362509</v>
      </c>
      <c r="I18" s="17">
        <f>100-'County Data'!G18</f>
        <v>85.643152892589569</v>
      </c>
      <c r="J18" s="30">
        <f t="shared" si="4"/>
        <v>1.0498018970998646</v>
      </c>
      <c r="K18" s="33">
        <f t="shared" si="1"/>
        <v>111.38107870954211</v>
      </c>
      <c r="L18" s="33">
        <f t="shared" si="5"/>
        <v>116.20551452657352</v>
      </c>
    </row>
    <row r="19" spans="1:12" ht="13.8" x14ac:dyDescent="0.25">
      <c r="A19">
        <f t="shared" si="6"/>
        <v>23</v>
      </c>
      <c r="B19" s="1" t="s">
        <v>55</v>
      </c>
      <c r="C19" s="17">
        <f>100-'County Data'!D19</f>
        <v>83.054287731647491</v>
      </c>
      <c r="D19" s="30">
        <f t="shared" si="2"/>
        <v>0.93910401644844743</v>
      </c>
      <c r="E19" s="31">
        <f>'County Data'!E19</f>
        <v>39194</v>
      </c>
      <c r="F19" s="32">
        <f>'County Data'!F19</f>
        <v>93.48</v>
      </c>
      <c r="G19" s="31">
        <f t="shared" si="0"/>
        <v>41927.685066324346</v>
      </c>
      <c r="H19" s="30">
        <f t="shared" si="3"/>
        <v>0.91862268645582845</v>
      </c>
      <c r="I19" s="17">
        <f>100-'County Data'!G19</f>
        <v>80.034840106964111</v>
      </c>
      <c r="J19" s="30">
        <f t="shared" si="4"/>
        <v>0.98207465961003304</v>
      </c>
      <c r="K19" s="33">
        <f t="shared" si="1"/>
        <v>93.540934708519316</v>
      </c>
      <c r="L19" s="33">
        <f t="shared" si="5"/>
        <v>92.205778197302507</v>
      </c>
    </row>
    <row r="20" spans="1:12" ht="13.8" x14ac:dyDescent="0.25">
      <c r="A20">
        <v>27</v>
      </c>
      <c r="B20" s="1" t="s">
        <v>56</v>
      </c>
      <c r="C20" s="17">
        <f>100-'County Data'!D20</f>
        <v>89.301071316003799</v>
      </c>
      <c r="D20" s="30">
        <f t="shared" si="2"/>
        <v>1.011623038036038</v>
      </c>
      <c r="E20" s="31">
        <f>'County Data'!E20</f>
        <v>36114</v>
      </c>
      <c r="F20" s="32">
        <f>'County Data'!F20</f>
        <v>97.89</v>
      </c>
      <c r="G20" s="31">
        <f t="shared" si="0"/>
        <v>36892.430278884465</v>
      </c>
      <c r="H20" s="30">
        <f t="shared" si="3"/>
        <v>0.79068272478997315</v>
      </c>
      <c r="I20" s="17">
        <f>100-'County Data'!G20</f>
        <v>69.496297836303711</v>
      </c>
      <c r="J20" s="30">
        <f t="shared" si="4"/>
        <v>0.84088610101181838</v>
      </c>
      <c r="K20" s="33">
        <f t="shared" si="1"/>
        <v>84.491146268355521</v>
      </c>
      <c r="L20" s="33">
        <f t="shared" si="5"/>
        <v>80.031406937341572</v>
      </c>
    </row>
    <row r="21" spans="1:12" ht="13.8" x14ac:dyDescent="0.25">
      <c r="A21">
        <f t="shared" si="6"/>
        <v>29</v>
      </c>
      <c r="B21" s="1" t="s">
        <v>57</v>
      </c>
      <c r="C21" s="17">
        <f>100-'County Data'!D21</f>
        <v>91.728657484054565</v>
      </c>
      <c r="D21" s="30">
        <f t="shared" si="2"/>
        <v>1.0384443973035746</v>
      </c>
      <c r="E21" s="31">
        <f>'County Data'!E21</f>
        <v>35000</v>
      </c>
      <c r="F21" s="32">
        <f>'County Data'!F21</f>
        <v>91.26</v>
      </c>
      <c r="G21" s="31">
        <f t="shared" si="0"/>
        <v>38351.961428884504</v>
      </c>
      <c r="H21" s="30">
        <f t="shared" si="3"/>
        <v>0.82948200825978047</v>
      </c>
      <c r="I21" s="17">
        <f>100-'County Data'!G21</f>
        <v>81.10998272895813</v>
      </c>
      <c r="J21" s="30">
        <f t="shared" si="4"/>
        <v>0.99541866355094444</v>
      </c>
      <c r="K21" s="33">
        <f t="shared" si="1"/>
        <v>90.446181712677216</v>
      </c>
      <c r="L21" s="33">
        <f t="shared" si="5"/>
        <v>88.042512704592696</v>
      </c>
    </row>
    <row r="22" spans="1:12" ht="13.8" x14ac:dyDescent="0.25">
      <c r="A22">
        <f t="shared" si="6"/>
        <v>31</v>
      </c>
      <c r="B22" s="1" t="s">
        <v>58</v>
      </c>
      <c r="C22" s="17">
        <f>100-'County Data'!D22</f>
        <v>88.863416016101837</v>
      </c>
      <c r="D22" s="30">
        <f t="shared" si="2"/>
        <v>1.0067100928496715</v>
      </c>
      <c r="E22" s="31">
        <f>'County Data'!E22</f>
        <v>47582</v>
      </c>
      <c r="F22" s="32">
        <f>'County Data'!F22</f>
        <v>101.47</v>
      </c>
      <c r="G22" s="31">
        <f t="shared" si="0"/>
        <v>46892.677638710949</v>
      </c>
      <c r="H22" s="30">
        <f t="shared" si="3"/>
        <v>1.0305378724382839</v>
      </c>
      <c r="I22" s="17">
        <f>100-'County Data'!G22</f>
        <v>82.55162239074707</v>
      </c>
      <c r="J22" s="30">
        <f t="shared" si="4"/>
        <v>1.0130364420065128</v>
      </c>
      <c r="K22" s="33">
        <f t="shared" si="1"/>
        <v>102.22720304342073</v>
      </c>
      <c r="L22" s="33">
        <f t="shared" si="5"/>
        <v>103.8911182770114</v>
      </c>
    </row>
    <row r="23" spans="1:12" ht="13.8" x14ac:dyDescent="0.25">
      <c r="A23">
        <f t="shared" si="6"/>
        <v>33</v>
      </c>
      <c r="B23" s="1" t="s">
        <v>59</v>
      </c>
      <c r="C23" s="17">
        <f>100-'County Data'!D23</f>
        <v>89.090346544981003</v>
      </c>
      <c r="D23" s="30">
        <f t="shared" si="2"/>
        <v>1.0092605379610771</v>
      </c>
      <c r="E23" s="31">
        <f>'County Data'!E23</f>
        <v>44883</v>
      </c>
      <c r="F23" s="32">
        <f>'County Data'!F23</f>
        <v>96.05</v>
      </c>
      <c r="G23" s="31">
        <f t="shared" si="0"/>
        <v>46728.78709005726</v>
      </c>
      <c r="H23" s="30">
        <f t="shared" si="3"/>
        <v>1.0270367369552624</v>
      </c>
      <c r="I23" s="17">
        <f>100-'County Data'!G23</f>
        <v>82.889631390571594</v>
      </c>
      <c r="J23" s="30">
        <f t="shared" si="4"/>
        <v>1.0171225990248043</v>
      </c>
      <c r="K23" s="33">
        <f t="shared" si="1"/>
        <v>102.14986695703338</v>
      </c>
      <c r="L23" s="33">
        <f t="shared" si="5"/>
        <v>103.78708068169112</v>
      </c>
    </row>
    <row r="24" spans="1:12" ht="13.8" x14ac:dyDescent="0.25">
      <c r="A24">
        <f t="shared" si="6"/>
        <v>35</v>
      </c>
      <c r="B24" s="1" t="s">
        <v>60</v>
      </c>
      <c r="C24" s="17">
        <f>100-'County Data'!D24</f>
        <v>89.595923572778702</v>
      </c>
      <c r="D24" s="30">
        <f t="shared" si="2"/>
        <v>1.0149193765121889</v>
      </c>
      <c r="E24" s="31">
        <f>'County Data'!E24</f>
        <v>47733</v>
      </c>
      <c r="F24" s="32">
        <f>'County Data'!F24</f>
        <v>94.04</v>
      </c>
      <c r="G24" s="31">
        <f t="shared" si="0"/>
        <v>50758.18800510421</v>
      </c>
      <c r="H24" s="30">
        <f t="shared" si="3"/>
        <v>1.1097492811915837</v>
      </c>
      <c r="I24" s="17">
        <f>100-'County Data'!G24</f>
        <v>83.558797836303711</v>
      </c>
      <c r="J24" s="30">
        <f t="shared" si="4"/>
        <v>1.0251631681549855</v>
      </c>
      <c r="K24" s="33">
        <f t="shared" si="1"/>
        <v>107.3866077648385</v>
      </c>
      <c r="L24" s="33">
        <f t="shared" si="5"/>
        <v>110.83188921041437</v>
      </c>
    </row>
    <row r="25" spans="1:12" ht="13.8" x14ac:dyDescent="0.25">
      <c r="A25">
        <f t="shared" si="6"/>
        <v>37</v>
      </c>
      <c r="B25" s="1" t="s">
        <v>61</v>
      </c>
      <c r="C25" s="17">
        <f>100-'County Data'!D25</f>
        <v>88.773564994335175</v>
      </c>
      <c r="D25" s="30">
        <f t="shared" si="2"/>
        <v>1.0056984675797727</v>
      </c>
      <c r="E25" s="31">
        <f>'County Data'!E25</f>
        <v>37815</v>
      </c>
      <c r="F25" s="32">
        <f>'County Data'!F25</f>
        <v>88.87</v>
      </c>
      <c r="G25" s="31">
        <f t="shared" si="0"/>
        <v>42550.917069877345</v>
      </c>
      <c r="H25" s="30">
        <f t="shared" si="3"/>
        <v>0.93337774382723215</v>
      </c>
      <c r="I25" s="17">
        <f>100-'County Data'!G25</f>
        <v>77.046647667884827</v>
      </c>
      <c r="J25" s="30">
        <f t="shared" si="4"/>
        <v>0.94402367069345972</v>
      </c>
      <c r="K25" s="33">
        <f t="shared" si="1"/>
        <v>94.997107395098567</v>
      </c>
      <c r="L25" s="33">
        <f t="shared" si="5"/>
        <v>94.164717571658713</v>
      </c>
    </row>
    <row r="26" spans="1:12" ht="13.8" x14ac:dyDescent="0.25">
      <c r="A26">
        <f t="shared" si="6"/>
        <v>39</v>
      </c>
      <c r="B26" s="1" t="s">
        <v>62</v>
      </c>
      <c r="C26" s="17">
        <f>100-'County Data'!D26</f>
        <v>86.885674297809601</v>
      </c>
      <c r="D26" s="30">
        <f t="shared" si="2"/>
        <v>0.98420271935797254</v>
      </c>
      <c r="E26" s="31">
        <f>'County Data'!E26</f>
        <v>36146</v>
      </c>
      <c r="F26" s="32">
        <f>'County Data'!F26</f>
        <v>92.98</v>
      </c>
      <c r="G26" s="31">
        <f t="shared" si="0"/>
        <v>38875.026887502689</v>
      </c>
      <c r="H26" s="30">
        <f t="shared" si="3"/>
        <v>0.84302839842063149</v>
      </c>
      <c r="I26" s="17">
        <f>100-'County Data'!G26</f>
        <v>72.786915302276611</v>
      </c>
      <c r="J26" s="30">
        <f t="shared" si="4"/>
        <v>0.88714882259184091</v>
      </c>
      <c r="K26" s="33">
        <f t="shared" si="1"/>
        <v>88.008734744234161</v>
      </c>
      <c r="L26" s="33">
        <f t="shared" si="5"/>
        <v>84.763498557853723</v>
      </c>
    </row>
    <row r="27" spans="1:12" ht="13.8" x14ac:dyDescent="0.25">
      <c r="A27">
        <f t="shared" si="6"/>
        <v>41</v>
      </c>
      <c r="B27" s="1" t="s">
        <v>63</v>
      </c>
      <c r="C27" s="17">
        <f>100-'County Data'!D27</f>
        <v>85.212568938732147</v>
      </c>
      <c r="D27" s="30">
        <f t="shared" si="2"/>
        <v>0.9647584991157252</v>
      </c>
      <c r="E27" s="31">
        <f>'County Data'!E27</f>
        <v>40984</v>
      </c>
      <c r="F27" s="32">
        <f>'County Data'!F27</f>
        <v>93.37</v>
      </c>
      <c r="G27" s="31">
        <f t="shared" si="0"/>
        <v>43894.184427546315</v>
      </c>
      <c r="H27" s="30">
        <f t="shared" si="3"/>
        <v>0.96445817441068971</v>
      </c>
      <c r="I27" s="17">
        <f>100-'County Data'!G27</f>
        <v>75.076393783092499</v>
      </c>
      <c r="J27" s="30">
        <f t="shared" si="4"/>
        <v>0.91811879730870372</v>
      </c>
      <c r="K27" s="33">
        <f t="shared" si="1"/>
        <v>95.525036393129966</v>
      </c>
      <c r="L27" s="33">
        <f t="shared" si="5"/>
        <v>94.874922419366413</v>
      </c>
    </row>
    <row r="28" spans="1:12" ht="13.8" x14ac:dyDescent="0.25">
      <c r="A28">
        <f t="shared" si="6"/>
        <v>43</v>
      </c>
      <c r="B28" s="1" t="s">
        <v>64</v>
      </c>
      <c r="C28" s="17">
        <f>100-'County Data'!D28</f>
        <v>86.128318309783936</v>
      </c>
      <c r="D28" s="30">
        <f t="shared" si="2"/>
        <v>0.97544781099343458</v>
      </c>
      <c r="E28" s="31">
        <f>'County Data'!E28</f>
        <v>33609</v>
      </c>
      <c r="F28" s="32">
        <f>'County Data'!F28</f>
        <v>96.94</v>
      </c>
      <c r="G28" s="31">
        <f t="shared" si="0"/>
        <v>34669.898906540133</v>
      </c>
      <c r="H28" s="30">
        <f t="shared" si="3"/>
        <v>0.72854818009708944</v>
      </c>
      <c r="I28" s="17">
        <f>100-'County Data'!G28</f>
        <v>75.707308948040009</v>
      </c>
      <c r="J28" s="30">
        <f t="shared" si="4"/>
        <v>0.92648732567815451</v>
      </c>
      <c r="K28" s="33">
        <f t="shared" si="1"/>
        <v>81.751593539257144</v>
      </c>
      <c r="L28" s="33">
        <f t="shared" si="5"/>
        <v>76.345980230319114</v>
      </c>
    </row>
    <row r="29" spans="1:12" ht="13.8" x14ac:dyDescent="0.25">
      <c r="A29">
        <f t="shared" si="6"/>
        <v>45</v>
      </c>
      <c r="B29" s="1" t="s">
        <v>65</v>
      </c>
      <c r="C29" s="17">
        <f>100-'County Data'!D29</f>
        <v>87.180286645889282</v>
      </c>
      <c r="D29" s="30">
        <f t="shared" si="2"/>
        <v>0.98758778818825999</v>
      </c>
      <c r="E29" s="31">
        <f>'County Data'!E29</f>
        <v>40964</v>
      </c>
      <c r="F29" s="32">
        <f>'County Data'!F29</f>
        <v>91.89</v>
      </c>
      <c r="G29" s="31">
        <f t="shared" si="0"/>
        <v>44579.388399172924</v>
      </c>
      <c r="H29" s="30">
        <f t="shared" si="3"/>
        <v>0.97994794497002091</v>
      </c>
      <c r="I29" s="17">
        <f>100-'County Data'!G29</f>
        <v>83.615903556346893</v>
      </c>
      <c r="J29" s="30">
        <f t="shared" si="4"/>
        <v>1.0258463543283549</v>
      </c>
      <c r="K29" s="33">
        <f t="shared" si="1"/>
        <v>99.065559548533557</v>
      </c>
      <c r="L29" s="33">
        <f t="shared" si="5"/>
        <v>99.63786728082566</v>
      </c>
    </row>
    <row r="30" spans="1:12" ht="13.8" x14ac:dyDescent="0.25">
      <c r="A30">
        <f t="shared" si="6"/>
        <v>47</v>
      </c>
      <c r="B30" s="1" t="s">
        <v>66</v>
      </c>
      <c r="C30" s="17">
        <f>100-'County Data'!D30</f>
        <v>82.804606854915619</v>
      </c>
      <c r="D30" s="30">
        <f t="shared" si="2"/>
        <v>0.93609325159364498</v>
      </c>
      <c r="E30" s="31">
        <f>'County Data'!E30</f>
        <v>35629</v>
      </c>
      <c r="F30" s="32">
        <f>'County Data'!F30</f>
        <v>91.16</v>
      </c>
      <c r="G30" s="31">
        <f t="shared" si="0"/>
        <v>39084.028082492325</v>
      </c>
      <c r="H30" s="30">
        <f t="shared" si="3"/>
        <v>0.84839023087970256</v>
      </c>
      <c r="I30" s="17">
        <f>100-'County Data'!G30</f>
        <v>71.449118852615356</v>
      </c>
      <c r="J30" s="30">
        <f t="shared" si="4"/>
        <v>0.8685981903384401</v>
      </c>
      <c r="K30" s="33">
        <f t="shared" si="1"/>
        <v>86.997242691423864</v>
      </c>
      <c r="L30" s="33">
        <f t="shared" si="5"/>
        <v>83.402772850415005</v>
      </c>
    </row>
    <row r="31" spans="1:12" ht="13.8" x14ac:dyDescent="0.25">
      <c r="A31">
        <f t="shared" si="6"/>
        <v>49</v>
      </c>
      <c r="B31" s="1" t="s">
        <v>67</v>
      </c>
      <c r="C31" s="17">
        <f>100-'County Data'!D31</f>
        <v>86.697162687778473</v>
      </c>
      <c r="D31" s="30">
        <f t="shared" si="2"/>
        <v>0.98203071102563622</v>
      </c>
      <c r="E31" s="31">
        <f>'County Data'!E31</f>
        <v>36094</v>
      </c>
      <c r="F31" s="32">
        <f>'County Data'!F31</f>
        <v>96.69</v>
      </c>
      <c r="G31" s="31">
        <f t="shared" si="0"/>
        <v>37329.610094115211</v>
      </c>
      <c r="H31" s="30">
        <f t="shared" si="3"/>
        <v>0.80246318431327335</v>
      </c>
      <c r="I31" s="17">
        <f>100-'County Data'!G31</f>
        <v>69.240939617156982</v>
      </c>
      <c r="J31" s="30">
        <f t="shared" si="4"/>
        <v>0.83720491905664596</v>
      </c>
      <c r="K31" s="33">
        <f t="shared" si="1"/>
        <v>84.532503660442046</v>
      </c>
      <c r="L31" s="33">
        <f t="shared" si="5"/>
        <v>80.087043624202749</v>
      </c>
    </row>
    <row r="32" spans="1:12" ht="13.8" x14ac:dyDescent="0.25">
      <c r="A32">
        <f t="shared" si="6"/>
        <v>51</v>
      </c>
      <c r="B32" s="1" t="s">
        <v>68</v>
      </c>
      <c r="C32" s="17">
        <f>100-'County Data'!D32</f>
        <v>86.047503352165222</v>
      </c>
      <c r="D32" s="30">
        <f t="shared" si="2"/>
        <v>0.97450906172221297</v>
      </c>
      <c r="E32" s="31">
        <f>'County Data'!E32</f>
        <v>36504</v>
      </c>
      <c r="F32" s="32">
        <f>'County Data'!F32</f>
        <v>98.64</v>
      </c>
      <c r="G32" s="31">
        <f t="shared" si="0"/>
        <v>37007.299270072988</v>
      </c>
      <c r="H32" s="30">
        <f t="shared" si="3"/>
        <v>0.79379150703863566</v>
      </c>
      <c r="I32" s="17">
        <f>100-'County Data'!G32</f>
        <v>73.162683844566345</v>
      </c>
      <c r="J32" s="30">
        <f t="shared" si="4"/>
        <v>0.89229812584156554</v>
      </c>
      <c r="K32" s="33">
        <f t="shared" si="1"/>
        <v>84.963634173593704</v>
      </c>
      <c r="L32" s="33">
        <f t="shared" si="5"/>
        <v>80.667028776707681</v>
      </c>
    </row>
    <row r="33" spans="1:12" ht="13.8" x14ac:dyDescent="0.25">
      <c r="A33">
        <f t="shared" si="6"/>
        <v>53</v>
      </c>
      <c r="B33" s="1" t="s">
        <v>69</v>
      </c>
      <c r="C33" s="17">
        <f>100-'County Data'!D33</f>
        <v>84.203597903251648</v>
      </c>
      <c r="D33" s="30">
        <f t="shared" si="2"/>
        <v>0.95284720418357494</v>
      </c>
      <c r="E33" s="31">
        <f>'County Data'!E33</f>
        <v>40457</v>
      </c>
      <c r="F33" s="32">
        <f>'County Data'!F33</f>
        <v>96.27</v>
      </c>
      <c r="G33" s="31">
        <f t="shared" si="0"/>
        <v>42024.514386620962</v>
      </c>
      <c r="H33" s="30">
        <f t="shared" si="3"/>
        <v>0.92092946016431887</v>
      </c>
      <c r="I33" s="17">
        <f>100-'County Data'!G33</f>
        <v>83.97059440612793</v>
      </c>
      <c r="J33" s="30">
        <f t="shared" si="4"/>
        <v>1.0300792893642687</v>
      </c>
      <c r="K33" s="33">
        <f t="shared" si="1"/>
        <v>94.914297480816003</v>
      </c>
      <c r="L33" s="33">
        <f t="shared" si="5"/>
        <v>94.05331622264957</v>
      </c>
    </row>
    <row r="34" spans="1:12" ht="13.8" x14ac:dyDescent="0.25">
      <c r="A34">
        <f t="shared" si="6"/>
        <v>55</v>
      </c>
      <c r="B34" s="1" t="s">
        <v>70</v>
      </c>
      <c r="C34" s="17">
        <f>100-'County Data'!D34</f>
        <v>85.055550932884216</v>
      </c>
      <c r="D34" s="30">
        <f t="shared" si="2"/>
        <v>0.96291413681846572</v>
      </c>
      <c r="E34" s="31">
        <f>'County Data'!E34</f>
        <v>35911</v>
      </c>
      <c r="F34" s="32">
        <f>'County Data'!F34</f>
        <v>94.18</v>
      </c>
      <c r="G34" s="31">
        <f t="shared" si="0"/>
        <v>38130.176258228923</v>
      </c>
      <c r="H34" s="30">
        <f t="shared" si="3"/>
        <v>0.8236823327007432</v>
      </c>
      <c r="I34" s="17">
        <f>100-'County Data'!G34</f>
        <v>80.812358856201172</v>
      </c>
      <c r="J34" s="30">
        <f t="shared" si="4"/>
        <v>0.99174252837383925</v>
      </c>
      <c r="K34" s="33">
        <f t="shared" si="1"/>
        <v>88.514073265890687</v>
      </c>
      <c r="L34" s="33">
        <f t="shared" si="5"/>
        <v>85.443313209354557</v>
      </c>
    </row>
    <row r="35" spans="1:12" ht="13.8" x14ac:dyDescent="0.25">
      <c r="A35">
        <f t="shared" si="6"/>
        <v>57</v>
      </c>
      <c r="B35" s="1" t="s">
        <v>71</v>
      </c>
      <c r="C35" s="17">
        <f>100-'County Data'!D35</f>
        <v>89.89102840423584</v>
      </c>
      <c r="D35" s="30">
        <f t="shared" si="2"/>
        <v>1.0182076946224636</v>
      </c>
      <c r="E35" s="31">
        <f>'County Data'!E35</f>
        <v>50122</v>
      </c>
      <c r="F35" s="32">
        <f>'County Data'!F35</f>
        <v>100.89</v>
      </c>
      <c r="G35" s="31">
        <f t="shared" si="0"/>
        <v>49679.849340866298</v>
      </c>
      <c r="H35" s="30">
        <f t="shared" si="3"/>
        <v>1.0882757413108988</v>
      </c>
      <c r="I35" s="17">
        <f>100-'County Data'!G35</f>
        <v>82.843346893787384</v>
      </c>
      <c r="J35" s="30">
        <f t="shared" si="4"/>
        <v>1.0165640560182567</v>
      </c>
      <c r="K35" s="33">
        <f t="shared" si="1"/>
        <v>105.99197949146834</v>
      </c>
      <c r="L35" s="33">
        <f t="shared" si="5"/>
        <v>108.95574343287406</v>
      </c>
    </row>
    <row r="36" spans="1:12" ht="13.8" x14ac:dyDescent="0.25">
      <c r="A36">
        <f t="shared" si="6"/>
        <v>59</v>
      </c>
      <c r="B36" s="1" t="s">
        <v>72</v>
      </c>
      <c r="C36" s="17">
        <f>100-'County Data'!D36</f>
        <v>87.680651247501373</v>
      </c>
      <c r="D36" s="30">
        <f t="shared" si="2"/>
        <v>0.99331080412697359</v>
      </c>
      <c r="E36" s="31">
        <f>'County Data'!E36</f>
        <v>36236</v>
      </c>
      <c r="F36" s="32">
        <f>'County Data'!F36</f>
        <v>92.05</v>
      </c>
      <c r="G36" s="31">
        <f t="shared" si="0"/>
        <v>39365.562194459533</v>
      </c>
      <c r="H36" s="30">
        <f t="shared" si="3"/>
        <v>0.85556771439757773</v>
      </c>
      <c r="I36" s="17">
        <f>100-'County Data'!G36</f>
        <v>73.402875661849976</v>
      </c>
      <c r="J36" s="30">
        <f t="shared" si="4"/>
        <v>0.89557573120967704</v>
      </c>
      <c r="K36" s="33">
        <f t="shared" si="1"/>
        <v>89.111793570587679</v>
      </c>
      <c r="L36" s="33">
        <f t="shared" si="5"/>
        <v>86.247405917942388</v>
      </c>
    </row>
    <row r="37" spans="1:12" ht="13.8" x14ac:dyDescent="0.25">
      <c r="A37">
        <f t="shared" si="6"/>
        <v>61</v>
      </c>
      <c r="B37" s="1" t="s">
        <v>73</v>
      </c>
      <c r="C37" s="17">
        <f>100-'County Data'!D37</f>
        <v>86.413568258285522</v>
      </c>
      <c r="D37" s="30">
        <f t="shared" si="2"/>
        <v>0.9787542569127633</v>
      </c>
      <c r="E37" s="31">
        <f>'County Data'!E37</f>
        <v>44645</v>
      </c>
      <c r="F37" s="32">
        <f>'County Data'!F37</f>
        <v>100.54</v>
      </c>
      <c r="G37" s="31">
        <f t="shared" si="0"/>
        <v>44405.211855977715</v>
      </c>
      <c r="H37" s="30">
        <f t="shared" si="3"/>
        <v>0.97603318297437369</v>
      </c>
      <c r="I37" s="17">
        <f>100-'County Data'!G37</f>
        <v>84.61737185716629</v>
      </c>
      <c r="J37" s="30">
        <f t="shared" si="4"/>
        <v>1.0377522050361196</v>
      </c>
      <c r="K37" s="33">
        <f t="shared" si="1"/>
        <v>98.89212021744008</v>
      </c>
      <c r="L37" s="33">
        <f t="shared" si="5"/>
        <v>99.404545273159698</v>
      </c>
    </row>
    <row r="38" spans="1:12" ht="13.8" x14ac:dyDescent="0.25">
      <c r="A38">
        <f t="shared" si="6"/>
        <v>63</v>
      </c>
      <c r="B38" s="1" t="s">
        <v>74</v>
      </c>
      <c r="C38" s="17">
        <f>100-'County Data'!D38</f>
        <v>86.261297762393951</v>
      </c>
      <c r="D38" s="30">
        <f t="shared" si="2"/>
        <v>0.9769905892885079</v>
      </c>
      <c r="E38" s="31">
        <f>'County Data'!E38</f>
        <v>36310</v>
      </c>
      <c r="F38" s="32">
        <f>'County Data'!F38</f>
        <v>89.53</v>
      </c>
      <c r="G38" s="31">
        <f t="shared" si="0"/>
        <v>40556.238132469567</v>
      </c>
      <c r="H38" s="30">
        <f t="shared" si="3"/>
        <v>0.88536594304980309</v>
      </c>
      <c r="I38" s="17">
        <f>100-'County Data'!G38</f>
        <v>78.708754479885101</v>
      </c>
      <c r="J38" s="30">
        <f t="shared" si="4"/>
        <v>0.96536700626532435</v>
      </c>
      <c r="K38" s="33">
        <f t="shared" si="1"/>
        <v>91.969108494064827</v>
      </c>
      <c r="L38" s="33">
        <f t="shared" si="5"/>
        <v>90.091254082464559</v>
      </c>
    </row>
    <row r="39" spans="1:12" ht="13.8" x14ac:dyDescent="0.25">
      <c r="A39">
        <f t="shared" si="6"/>
        <v>65</v>
      </c>
      <c r="B39" s="1" t="s">
        <v>75</v>
      </c>
      <c r="C39" s="17">
        <f>100-'County Data'!D39</f>
        <v>87.05822080373764</v>
      </c>
      <c r="D39" s="30">
        <f t="shared" si="2"/>
        <v>0.98618665288346297</v>
      </c>
      <c r="E39" s="31">
        <f>'County Data'!E39</f>
        <v>42866</v>
      </c>
      <c r="F39" s="32">
        <f>'County Data'!F39</f>
        <v>92.73</v>
      </c>
      <c r="G39" s="31">
        <f t="shared" si="0"/>
        <v>46226.679607462524</v>
      </c>
      <c r="H39" s="30">
        <f t="shared" si="3"/>
        <v>1.0162334483724291</v>
      </c>
      <c r="I39" s="17">
        <f>100-'County Data'!G39</f>
        <v>82.912589609622955</v>
      </c>
      <c r="J39" s="30">
        <f t="shared" si="4"/>
        <v>1.0173995340267552</v>
      </c>
      <c r="K39" s="33">
        <f t="shared" si="1"/>
        <v>101.04573064055012</v>
      </c>
      <c r="L39" s="33">
        <f t="shared" si="5"/>
        <v>102.30172381093651</v>
      </c>
    </row>
    <row r="40" spans="1:12" ht="13.8" x14ac:dyDescent="0.25">
      <c r="A40">
        <f t="shared" si="6"/>
        <v>67</v>
      </c>
      <c r="B40" s="1" t="s">
        <v>76</v>
      </c>
      <c r="C40" s="17">
        <f>100-'County Data'!D40</f>
        <v>85.941493511199951</v>
      </c>
      <c r="D40" s="30">
        <f t="shared" si="2"/>
        <v>0.97327631013549898</v>
      </c>
      <c r="E40" s="31">
        <f>'County Data'!E40</f>
        <v>35720</v>
      </c>
      <c r="F40" s="32">
        <f>'County Data'!F40</f>
        <v>89.85</v>
      </c>
      <c r="G40" s="31">
        <f t="shared" ref="G40:G71" si="7">E40/(F40/100)</f>
        <v>39755.147468002229</v>
      </c>
      <c r="H40" s="30">
        <f t="shared" si="3"/>
        <v>0.86541566504835354</v>
      </c>
      <c r="I40" s="17">
        <f>100-'County Data'!G40</f>
        <v>76.531031727790833</v>
      </c>
      <c r="J40" s="30">
        <f t="shared" si="4"/>
        <v>0.93730892048422521</v>
      </c>
      <c r="K40" s="33">
        <f t="shared" ref="K40:K71" si="8">(0.6*H40+0.2*J40+0.2*D40)*100</f>
        <v>90.1366445152957</v>
      </c>
      <c r="L40" s="33">
        <f t="shared" si="5"/>
        <v>87.626102886329349</v>
      </c>
    </row>
    <row r="41" spans="1:12" ht="13.8" x14ac:dyDescent="0.25">
      <c r="A41">
        <f t="shared" si="6"/>
        <v>69</v>
      </c>
      <c r="B41" s="1" t="s">
        <v>77</v>
      </c>
      <c r="C41" s="17">
        <f>100-'County Data'!D41</f>
        <v>89.123233407735825</v>
      </c>
      <c r="D41" s="30">
        <f t="shared" si="2"/>
        <v>1.0096296104317253</v>
      </c>
      <c r="E41" s="31">
        <f>'County Data'!E41</f>
        <v>45465</v>
      </c>
      <c r="F41" s="32">
        <f>'County Data'!F41</f>
        <v>96.33</v>
      </c>
      <c r="G41" s="31">
        <f t="shared" si="7"/>
        <v>47197.134848956717</v>
      </c>
      <c r="H41" s="30">
        <f t="shared" si="3"/>
        <v>1.0370095246779674</v>
      </c>
      <c r="I41" s="17">
        <f>100-'County Data'!G41</f>
        <v>85.659313201904297</v>
      </c>
      <c r="J41" s="30">
        <f t="shared" si="4"/>
        <v>1.0499905728350258</v>
      </c>
      <c r="K41" s="33">
        <f t="shared" si="8"/>
        <v>103.41297514601307</v>
      </c>
      <c r="L41" s="33">
        <f t="shared" si="5"/>
        <v>105.48629698224998</v>
      </c>
    </row>
    <row r="42" spans="1:12" ht="13.8" x14ac:dyDescent="0.25">
      <c r="A42">
        <f t="shared" si="6"/>
        <v>71</v>
      </c>
      <c r="B42" s="1" t="s">
        <v>78</v>
      </c>
      <c r="C42" s="17">
        <f>100-'County Data'!D42</f>
        <v>88.062778115272522</v>
      </c>
      <c r="D42" s="30">
        <f t="shared" si="2"/>
        <v>0.99765950121752101</v>
      </c>
      <c r="E42" s="31">
        <f>'County Data'!E42</f>
        <v>47908</v>
      </c>
      <c r="F42" s="32">
        <f>'County Data'!F42</f>
        <v>101.26</v>
      </c>
      <c r="G42" s="31">
        <f t="shared" si="7"/>
        <v>47311.870432549877</v>
      </c>
      <c r="H42" s="30">
        <f t="shared" si="3"/>
        <v>1.0394375608131206</v>
      </c>
      <c r="I42" s="17">
        <f>100-'County Data'!G42</f>
        <v>83.954869210720062</v>
      </c>
      <c r="J42" s="30">
        <f t="shared" si="4"/>
        <v>1.0298920015627033</v>
      </c>
      <c r="K42" s="33">
        <f t="shared" si="8"/>
        <v>102.91728370439172</v>
      </c>
      <c r="L42" s="33">
        <f t="shared" si="5"/>
        <v>104.81946021798919</v>
      </c>
    </row>
    <row r="43" spans="1:12" ht="13.8" x14ac:dyDescent="0.25">
      <c r="A43">
        <f t="shared" si="6"/>
        <v>73</v>
      </c>
      <c r="B43" s="1" t="s">
        <v>79</v>
      </c>
      <c r="C43" s="17">
        <f>100-'County Data'!D43</f>
        <v>88.846670091152191</v>
      </c>
      <c r="D43" s="30">
        <f t="shared" si="2"/>
        <v>1.0065216294330355</v>
      </c>
      <c r="E43" s="31">
        <f>'County Data'!E43</f>
        <v>46620</v>
      </c>
      <c r="F43" s="32">
        <f>'County Data'!F43</f>
        <v>95.5</v>
      </c>
      <c r="G43" s="31">
        <f t="shared" si="7"/>
        <v>48816.753926701575</v>
      </c>
      <c r="H43" s="30">
        <f t="shared" si="3"/>
        <v>1.0707499083905498</v>
      </c>
      <c r="I43" s="17">
        <f>100-'County Data'!G43</f>
        <v>76.2711301445961</v>
      </c>
      <c r="J43" s="30">
        <f t="shared" si="4"/>
        <v>0.93390711215051858</v>
      </c>
      <c r="K43" s="33">
        <f t="shared" si="8"/>
        <v>103.05356933510407</v>
      </c>
      <c r="L43" s="33">
        <f t="shared" si="5"/>
        <v>105.00280062165284</v>
      </c>
    </row>
    <row r="44" spans="1:12" ht="13.8" x14ac:dyDescent="0.25">
      <c r="A44">
        <f t="shared" si="6"/>
        <v>75</v>
      </c>
      <c r="B44" s="1" t="s">
        <v>80</v>
      </c>
      <c r="C44" s="17">
        <f>100-'County Data'!D44</f>
        <v>86.088910698890686</v>
      </c>
      <c r="D44" s="30">
        <f t="shared" si="2"/>
        <v>0.97499016094520308</v>
      </c>
      <c r="E44" s="31">
        <f>'County Data'!E44</f>
        <v>35483</v>
      </c>
      <c r="F44" s="32">
        <f>'County Data'!F44</f>
        <v>93.22</v>
      </c>
      <c r="G44" s="31">
        <f t="shared" si="7"/>
        <v>38063.720231709929</v>
      </c>
      <c r="H44" s="30">
        <f t="shared" si="3"/>
        <v>0.82193793987055375</v>
      </c>
      <c r="I44" s="17">
        <f>100-'County Data'!G44</f>
        <v>76.035246253013611</v>
      </c>
      <c r="J44" s="30">
        <f t="shared" si="4"/>
        <v>0.93080961766919623</v>
      </c>
      <c r="K44" s="33">
        <f t="shared" si="8"/>
        <v>87.43227196452122</v>
      </c>
      <c r="L44" s="33">
        <f t="shared" si="5"/>
        <v>83.988002871498495</v>
      </c>
    </row>
    <row r="45" spans="1:12" ht="13.8" x14ac:dyDescent="0.25">
      <c r="A45">
        <f t="shared" si="6"/>
        <v>77</v>
      </c>
      <c r="B45" s="1" t="s">
        <v>81</v>
      </c>
      <c r="C45" s="17">
        <f>100-'County Data'!D45</f>
        <v>83.037897944450378</v>
      </c>
      <c r="D45" s="30">
        <f t="shared" si="2"/>
        <v>0.9389066587319046</v>
      </c>
      <c r="E45" s="31">
        <f>'County Data'!E45</f>
        <v>38990</v>
      </c>
      <c r="F45" s="32">
        <f>'County Data'!F45</f>
        <v>90.5</v>
      </c>
      <c r="G45" s="31">
        <f t="shared" si="7"/>
        <v>43082.872928176796</v>
      </c>
      <c r="H45" s="30">
        <f t="shared" si="3"/>
        <v>0.94580187455824871</v>
      </c>
      <c r="I45" s="17">
        <f>100-'County Data'!G45</f>
        <v>79.946283996105194</v>
      </c>
      <c r="J45" s="30">
        <f t="shared" si="4"/>
        <v>0.98096757750393893</v>
      </c>
      <c r="K45" s="33">
        <f t="shared" si="8"/>
        <v>95.145597198211789</v>
      </c>
      <c r="L45" s="33">
        <f t="shared" si="5"/>
        <v>94.36447583157512</v>
      </c>
    </row>
    <row r="46" spans="1:12" ht="13.8" x14ac:dyDescent="0.25">
      <c r="A46">
        <f t="shared" si="6"/>
        <v>79</v>
      </c>
      <c r="B46" s="1" t="s">
        <v>82</v>
      </c>
      <c r="C46" s="17">
        <f>100-'County Data'!D46</f>
        <v>86.58178299665451</v>
      </c>
      <c r="D46" s="30">
        <f t="shared" si="2"/>
        <v>0.98069898883953643</v>
      </c>
      <c r="E46" s="31">
        <f>'County Data'!E46</f>
        <v>33520</v>
      </c>
      <c r="F46" s="32">
        <f>'County Data'!F46</f>
        <v>89.58</v>
      </c>
      <c r="G46" s="31">
        <f t="shared" si="7"/>
        <v>37419.066755972315</v>
      </c>
      <c r="H46" s="30">
        <f t="shared" si="3"/>
        <v>0.80485671710435147</v>
      </c>
      <c r="I46" s="17">
        <f>100-'County Data'!G46</f>
        <v>77.819570899009705</v>
      </c>
      <c r="J46" s="30">
        <f t="shared" si="4"/>
        <v>0.95400557192408142</v>
      </c>
      <c r="K46" s="33">
        <f t="shared" si="8"/>
        <v>86.985494241533459</v>
      </c>
      <c r="L46" s="33">
        <f t="shared" si="5"/>
        <v>83.38696806208867</v>
      </c>
    </row>
    <row r="47" spans="1:12" ht="13.8" x14ac:dyDescent="0.25">
      <c r="A47">
        <f t="shared" si="6"/>
        <v>81</v>
      </c>
      <c r="B47" s="1" t="s">
        <v>83</v>
      </c>
      <c r="C47" s="17">
        <f>100-'County Data'!D47</f>
        <v>90.197084844112396</v>
      </c>
      <c r="D47" s="30">
        <f t="shared" si="2"/>
        <v>1.0216066611506942</v>
      </c>
      <c r="E47" s="31">
        <f>'County Data'!E47</f>
        <v>49228</v>
      </c>
      <c r="F47" s="32">
        <f>'County Data'!F47</f>
        <v>100.08</v>
      </c>
      <c r="G47" s="31">
        <f t="shared" si="7"/>
        <v>49188.649080735413</v>
      </c>
      <c r="H47" s="30">
        <f t="shared" si="3"/>
        <v>1.0783392234210578</v>
      </c>
      <c r="I47" s="17">
        <f>100-'County Data'!G47</f>
        <v>85.122320055961609</v>
      </c>
      <c r="J47" s="30">
        <f t="shared" si="4"/>
        <v>1.0437018999207133</v>
      </c>
      <c r="K47" s="33">
        <f t="shared" si="8"/>
        <v>106.00652462669163</v>
      </c>
      <c r="L47" s="33">
        <f t="shared" si="5"/>
        <v>108.9753105064477</v>
      </c>
    </row>
    <row r="48" spans="1:12" ht="13.8" x14ac:dyDescent="0.25">
      <c r="A48">
        <f t="shared" si="6"/>
        <v>83</v>
      </c>
      <c r="B48" s="1" t="s">
        <v>84</v>
      </c>
      <c r="C48" s="17">
        <f>100-'County Data'!D48</f>
        <v>87.090247869491577</v>
      </c>
      <c r="D48" s="30">
        <f t="shared" si="2"/>
        <v>0.98655446623673571</v>
      </c>
      <c r="E48" s="31">
        <f>'County Data'!E48</f>
        <v>39339</v>
      </c>
      <c r="F48" s="32">
        <f>'County Data'!F48</f>
        <v>93.43</v>
      </c>
      <c r="G48" s="31">
        <f t="shared" si="7"/>
        <v>42105.319490527669</v>
      </c>
      <c r="H48" s="30">
        <f t="shared" si="3"/>
        <v>0.92285042268215589</v>
      </c>
      <c r="I48" s="17">
        <f>100-'County Data'!G48</f>
        <v>81.713595986366272</v>
      </c>
      <c r="J48" s="30">
        <f t="shared" si="4"/>
        <v>1.0028330199648585</v>
      </c>
      <c r="K48" s="33">
        <f t="shared" si="8"/>
        <v>95.158775084961235</v>
      </c>
      <c r="L48" s="33">
        <f t="shared" si="5"/>
        <v>94.38220359248028</v>
      </c>
    </row>
    <row r="49" spans="1:12" ht="13.8" x14ac:dyDescent="0.25">
      <c r="A49">
        <f t="shared" si="6"/>
        <v>85</v>
      </c>
      <c r="B49" s="1" t="s">
        <v>85</v>
      </c>
      <c r="C49" s="17">
        <f>100-'County Data'!D49</f>
        <v>88.911633938550949</v>
      </c>
      <c r="D49" s="30">
        <f t="shared" si="2"/>
        <v>1.0072525528140344</v>
      </c>
      <c r="E49" s="31">
        <f>'County Data'!E49</f>
        <v>51703</v>
      </c>
      <c r="F49" s="32">
        <f>'County Data'!F49</f>
        <v>101.7</v>
      </c>
      <c r="G49" s="31">
        <f t="shared" si="7"/>
        <v>50838.741396263511</v>
      </c>
      <c r="H49" s="30">
        <f t="shared" si="3"/>
        <v>1.1113350261252901</v>
      </c>
      <c r="I49" s="17">
        <f>100-'County Data'!G49</f>
        <v>87.952037155628204</v>
      </c>
      <c r="J49" s="30">
        <f t="shared" si="4"/>
        <v>1.076404251973976</v>
      </c>
      <c r="K49" s="33">
        <f t="shared" si="8"/>
        <v>108.3532376632776</v>
      </c>
      <c r="L49" s="33">
        <f t="shared" si="5"/>
        <v>112.13226339400833</v>
      </c>
    </row>
    <row r="50" spans="1:12" ht="13.8" x14ac:dyDescent="0.25">
      <c r="A50">
        <v>86</v>
      </c>
      <c r="B50" s="1" t="s">
        <v>86</v>
      </c>
      <c r="C50" s="17">
        <f>100-'County Data'!D50</f>
        <v>88.767653703689575</v>
      </c>
      <c r="D50" s="30">
        <f t="shared" si="2"/>
        <v>1.0056318769515102</v>
      </c>
      <c r="E50" s="31">
        <f>'County Data'!E50</f>
        <v>43099</v>
      </c>
      <c r="F50" s="32">
        <f>'County Data'!F50</f>
        <v>102.39</v>
      </c>
      <c r="G50" s="31">
        <f t="shared" si="7"/>
        <v>42092.977829866199</v>
      </c>
      <c r="H50" s="30">
        <f t="shared" si="3"/>
        <v>0.92255726566728435</v>
      </c>
      <c r="I50" s="17">
        <f>100-'County Data'!G50</f>
        <v>79.494340717792511</v>
      </c>
      <c r="J50" s="30">
        <f t="shared" si="4"/>
        <v>0.97529845158901396</v>
      </c>
      <c r="K50" s="33">
        <f t="shared" si="8"/>
        <v>94.972042510847544</v>
      </c>
      <c r="L50" s="33">
        <f t="shared" si="5"/>
        <v>94.130998639058504</v>
      </c>
    </row>
    <row r="51" spans="1:12" ht="13.8" x14ac:dyDescent="0.25">
      <c r="A51">
        <v>87</v>
      </c>
      <c r="B51" s="1" t="s">
        <v>87</v>
      </c>
      <c r="C51" s="17">
        <f>100-'County Data'!D51</f>
        <v>92.87300705909729</v>
      </c>
      <c r="D51" s="30">
        <f t="shared" si="2"/>
        <v>1.0508425978995932</v>
      </c>
      <c r="E51" s="31">
        <f>'County Data'!E51</f>
        <v>55449</v>
      </c>
      <c r="F51" s="32">
        <f>'County Data'!F51</f>
        <v>103.03</v>
      </c>
      <c r="G51" s="31">
        <f t="shared" si="7"/>
        <v>53818.305347956906</v>
      </c>
      <c r="H51" s="30">
        <f t="shared" si="3"/>
        <v>1.1682899936812996</v>
      </c>
      <c r="I51" s="17">
        <f>100-'County Data'!G51</f>
        <v>86.102817952632904</v>
      </c>
      <c r="J51" s="30">
        <f t="shared" si="4"/>
        <v>1.0551547581346885</v>
      </c>
      <c r="K51" s="33">
        <f t="shared" si="8"/>
        <v>112.2173467415636</v>
      </c>
      <c r="L51" s="33">
        <f t="shared" si="5"/>
        <v>117.33051734426175</v>
      </c>
    </row>
    <row r="52" spans="1:12" ht="13.8" x14ac:dyDescent="0.25">
      <c r="A52">
        <f t="shared" si="6"/>
        <v>89</v>
      </c>
      <c r="B52" s="1" t="s">
        <v>88</v>
      </c>
      <c r="C52" s="17">
        <f>100-'County Data'!D52</f>
        <v>89.798014611005783</v>
      </c>
      <c r="D52" s="30">
        <f t="shared" si="2"/>
        <v>1.0171724194606966</v>
      </c>
      <c r="E52" s="31">
        <f>'County Data'!E52</f>
        <v>55256</v>
      </c>
      <c r="F52" s="32">
        <f>'County Data'!F52</f>
        <v>98.71</v>
      </c>
      <c r="G52" s="31">
        <f t="shared" si="7"/>
        <v>55978.117718569549</v>
      </c>
      <c r="H52" s="30">
        <f t="shared" si="3"/>
        <v>1.2076371956264984</v>
      </c>
      <c r="I52" s="17">
        <f>100-'County Data'!G52</f>
        <v>87.427589297294617</v>
      </c>
      <c r="J52" s="30">
        <f t="shared" si="4"/>
        <v>1.070423518268524</v>
      </c>
      <c r="K52" s="33">
        <f t="shared" si="8"/>
        <v>114.21015049217431</v>
      </c>
      <c r="L52" s="33">
        <f t="shared" si="5"/>
        <v>120.01136815846466</v>
      </c>
    </row>
    <row r="53" spans="1:12" ht="13.8" x14ac:dyDescent="0.25">
      <c r="A53">
        <f t="shared" si="6"/>
        <v>91</v>
      </c>
      <c r="B53" s="1" t="s">
        <v>89</v>
      </c>
      <c r="C53" s="17">
        <f>100-'County Data'!D53</f>
        <v>91.942483931779861</v>
      </c>
      <c r="D53" s="30">
        <f t="shared" si="2"/>
        <v>1.0407727602971071</v>
      </c>
      <c r="E53" s="31">
        <f>'County Data'!E53</f>
        <v>55768</v>
      </c>
      <c r="F53" s="32">
        <f>'County Data'!F53</f>
        <v>98.56</v>
      </c>
      <c r="G53" s="31">
        <f t="shared" si="7"/>
        <v>56582.792207792205</v>
      </c>
      <c r="H53" s="30">
        <f t="shared" si="3"/>
        <v>1.218381250668511</v>
      </c>
      <c r="I53" s="17">
        <f>100-'County Data'!G53</f>
        <v>86.253625154495239</v>
      </c>
      <c r="J53" s="30">
        <f t="shared" si="4"/>
        <v>1.056904704207241</v>
      </c>
      <c r="K53" s="33">
        <f t="shared" si="8"/>
        <v>115.05642433019763</v>
      </c>
      <c r="L53" s="33">
        <f t="shared" si="5"/>
        <v>121.14983144518227</v>
      </c>
    </row>
    <row r="54" spans="1:12" ht="13.8" x14ac:dyDescent="0.25">
      <c r="A54">
        <f t="shared" si="6"/>
        <v>93</v>
      </c>
      <c r="B54" s="1" t="s">
        <v>90</v>
      </c>
      <c r="C54" s="17">
        <f>100-'County Data'!D54</f>
        <v>86.009322106838226</v>
      </c>
      <c r="D54" s="30">
        <f t="shared" si="2"/>
        <v>0.97406524037595865</v>
      </c>
      <c r="E54" s="31">
        <f>'County Data'!E54</f>
        <v>35490</v>
      </c>
      <c r="F54" s="32">
        <f>'County Data'!F54</f>
        <v>96.85</v>
      </c>
      <c r="G54" s="31">
        <f t="shared" si="7"/>
        <v>36644.295302013423</v>
      </c>
      <c r="H54" s="30">
        <f t="shared" si="3"/>
        <v>0.78393409907502343</v>
      </c>
      <c r="I54" s="17">
        <f>100-'County Data'!G54</f>
        <v>72.088998556137085</v>
      </c>
      <c r="J54" s="30">
        <f t="shared" si="4"/>
        <v>0.87751406514421426</v>
      </c>
      <c r="K54" s="33">
        <f t="shared" si="8"/>
        <v>84.067632054904863</v>
      </c>
      <c r="L54" s="33">
        <f t="shared" si="5"/>
        <v>79.461667732661866</v>
      </c>
    </row>
    <row r="55" spans="1:12" ht="13.8" x14ac:dyDescent="0.25">
      <c r="A55">
        <f t="shared" si="6"/>
        <v>95</v>
      </c>
      <c r="B55" s="1" t="s">
        <v>91</v>
      </c>
      <c r="C55" s="17">
        <f>100-'County Data'!D55</f>
        <v>89.58960622549057</v>
      </c>
      <c r="D55" s="30">
        <f t="shared" si="2"/>
        <v>1.0148488647102831</v>
      </c>
      <c r="E55" s="31">
        <f>'County Data'!E55</f>
        <v>47556</v>
      </c>
      <c r="F55" s="32">
        <f>'County Data'!F55</f>
        <v>99.78</v>
      </c>
      <c r="G55" s="31">
        <f t="shared" si="7"/>
        <v>47660.853878532769</v>
      </c>
      <c r="H55" s="30">
        <f t="shared" si="3"/>
        <v>1.0467867238330302</v>
      </c>
      <c r="I55" s="17">
        <f>100-'County Data'!G55</f>
        <v>82.247006893157959</v>
      </c>
      <c r="J55" s="30">
        <f t="shared" si="4"/>
        <v>1.0093396170288778</v>
      </c>
      <c r="K55" s="33">
        <f t="shared" si="8"/>
        <v>103.29097306476503</v>
      </c>
      <c r="L55" s="33">
        <f t="shared" si="5"/>
        <v>105.32217174977386</v>
      </c>
    </row>
    <row r="56" spans="1:12" ht="13.8" x14ac:dyDescent="0.25">
      <c r="A56">
        <f t="shared" si="6"/>
        <v>97</v>
      </c>
      <c r="B56" s="1" t="s">
        <v>92</v>
      </c>
      <c r="C56" s="17">
        <f>100-'County Data'!D56</f>
        <v>88.71769905090332</v>
      </c>
      <c r="D56" s="30">
        <f t="shared" si="2"/>
        <v>1.0050689611578396</v>
      </c>
      <c r="E56" s="31">
        <f>'County Data'!E56</f>
        <v>44551</v>
      </c>
      <c r="F56" s="32">
        <f>'County Data'!F56</f>
        <v>97.47</v>
      </c>
      <c r="G56" s="31">
        <f t="shared" si="7"/>
        <v>45707.397147840362</v>
      </c>
      <c r="H56" s="30">
        <f t="shared" si="3"/>
        <v>1.0049364842745132</v>
      </c>
      <c r="I56" s="17">
        <f>100-'County Data'!G56</f>
        <v>81.685188412666321</v>
      </c>
      <c r="J56" s="30">
        <f t="shared" si="4"/>
        <v>1.0024853114541661</v>
      </c>
      <c r="K56" s="33">
        <f t="shared" si="8"/>
        <v>100.44727450871092</v>
      </c>
      <c r="L56" s="33">
        <f t="shared" si="5"/>
        <v>101.49664121922912</v>
      </c>
    </row>
    <row r="57" spans="1:12" ht="13.8" x14ac:dyDescent="0.25">
      <c r="A57">
        <f t="shared" si="6"/>
        <v>99</v>
      </c>
      <c r="B57" s="1" t="s">
        <v>93</v>
      </c>
      <c r="C57" s="17">
        <f>100-'County Data'!D57</f>
        <v>89.207354187965393</v>
      </c>
      <c r="D57" s="30">
        <f t="shared" si="2"/>
        <v>1.0105730356466931</v>
      </c>
      <c r="E57" s="31">
        <f>'County Data'!E57</f>
        <v>52878</v>
      </c>
      <c r="F57" s="32">
        <f>'County Data'!F57</f>
        <v>104.88</v>
      </c>
      <c r="G57" s="31">
        <f t="shared" si="7"/>
        <v>50417.620137299775</v>
      </c>
      <c r="H57" s="30">
        <f t="shared" si="3"/>
        <v>1.1030170561597574</v>
      </c>
      <c r="I57" s="17">
        <f>100-'County Data'!G57</f>
        <v>85.441045463085175</v>
      </c>
      <c r="J57" s="30">
        <f t="shared" si="4"/>
        <v>1.0474392297645545</v>
      </c>
      <c r="K57" s="33">
        <f t="shared" si="8"/>
        <v>107.3412686778104</v>
      </c>
      <c r="L57" s="33">
        <f t="shared" si="5"/>
        <v>110.77089608535766</v>
      </c>
    </row>
    <row r="58" spans="1:12" ht="13.8" x14ac:dyDescent="0.25">
      <c r="A58">
        <f t="shared" si="6"/>
        <v>101</v>
      </c>
      <c r="B58" s="1" t="s">
        <v>94</v>
      </c>
      <c r="C58" s="17">
        <f>100-'County Data'!D58</f>
        <v>89.006107300519943</v>
      </c>
      <c r="D58" s="30">
        <f t="shared" si="2"/>
        <v>1.0083145421377537</v>
      </c>
      <c r="E58" s="31">
        <f>'County Data'!E58</f>
        <v>44518</v>
      </c>
      <c r="F58" s="32">
        <f>'County Data'!F58</f>
        <v>98.19</v>
      </c>
      <c r="G58" s="31">
        <f t="shared" si="7"/>
        <v>45338.629188308383</v>
      </c>
      <c r="H58" s="30">
        <f t="shared" si="3"/>
        <v>0.99683574685684273</v>
      </c>
      <c r="I58" s="17">
        <f>100-'County Data'!G58</f>
        <v>85.714654624462128</v>
      </c>
      <c r="J58" s="30">
        <f t="shared" si="4"/>
        <v>1.0506364285059131</v>
      </c>
      <c r="K58" s="33">
        <f t="shared" si="8"/>
        <v>100.9891642242839</v>
      </c>
      <c r="L58" s="33">
        <f t="shared" si="5"/>
        <v>102.22562694336621</v>
      </c>
    </row>
    <row r="59" spans="1:12" ht="13.8" x14ac:dyDescent="0.25">
      <c r="A59">
        <f t="shared" si="6"/>
        <v>103</v>
      </c>
      <c r="B59" s="1" t="s">
        <v>95</v>
      </c>
      <c r="C59" s="17">
        <f>100-'County Data'!D59</f>
        <v>90.322790294885635</v>
      </c>
      <c r="D59" s="30">
        <f t="shared" si="2"/>
        <v>1.022999366203198</v>
      </c>
      <c r="E59" s="31">
        <f>'County Data'!E59</f>
        <v>45574</v>
      </c>
      <c r="F59" s="32">
        <f>'County Data'!F59</f>
        <v>100.95</v>
      </c>
      <c r="G59" s="31">
        <f t="shared" si="7"/>
        <v>45145.121347201581</v>
      </c>
      <c r="H59" s="30">
        <f t="shared" si="3"/>
        <v>0.99255855598069076</v>
      </c>
      <c r="I59" s="17">
        <f>100-'County Data'!G59</f>
        <v>85.652457177639008</v>
      </c>
      <c r="J59" s="30">
        <f t="shared" si="4"/>
        <v>1.0499105313497996</v>
      </c>
      <c r="K59" s="33">
        <f t="shared" si="8"/>
        <v>101.01171130990141</v>
      </c>
      <c r="L59" s="33">
        <f t="shared" si="5"/>
        <v>102.25595876746934</v>
      </c>
    </row>
    <row r="60" spans="1:12" ht="13.8" x14ac:dyDescent="0.25">
      <c r="A60">
        <f t="shared" si="6"/>
        <v>105</v>
      </c>
      <c r="B60" s="1" t="s">
        <v>96</v>
      </c>
      <c r="C60" s="17">
        <f>100-'County Data'!D60</f>
        <v>88.057172298431396</v>
      </c>
      <c r="D60" s="30">
        <f t="shared" si="2"/>
        <v>0.99759584213937735</v>
      </c>
      <c r="E60" s="31">
        <f>'County Data'!E60</f>
        <v>43063</v>
      </c>
      <c r="F60" s="32">
        <f>'County Data'!F60</f>
        <v>96.26</v>
      </c>
      <c r="G60" s="31">
        <f t="shared" si="7"/>
        <v>44736.131311032623</v>
      </c>
      <c r="H60" s="30">
        <f t="shared" si="3"/>
        <v>0.98345781813160882</v>
      </c>
      <c r="I60" s="17">
        <f>100-'County Data'!G60</f>
        <v>81.549680233001709</v>
      </c>
      <c r="J60" s="30">
        <f t="shared" si="4"/>
        <v>1.0008250263457601</v>
      </c>
      <c r="K60" s="33">
        <f t="shared" si="8"/>
        <v>98.975886457599273</v>
      </c>
      <c r="L60" s="33">
        <f t="shared" si="5"/>
        <v>99.517233134703844</v>
      </c>
    </row>
    <row r="61" spans="1:12" ht="13.8" x14ac:dyDescent="0.25">
      <c r="A61">
        <f t="shared" si="6"/>
        <v>107</v>
      </c>
      <c r="B61" s="1" t="s">
        <v>97</v>
      </c>
      <c r="C61" s="17">
        <f>100-'County Data'!D61</f>
        <v>87.733761966228485</v>
      </c>
      <c r="D61" s="30">
        <f t="shared" si="2"/>
        <v>0.99391634981021593</v>
      </c>
      <c r="E61" s="31">
        <f>'County Data'!E61</f>
        <v>32714</v>
      </c>
      <c r="F61" s="32">
        <f>'County Data'!F61</f>
        <v>95.34</v>
      </c>
      <c r="G61" s="31">
        <f t="shared" si="7"/>
        <v>34312.985105936648</v>
      </c>
      <c r="H61" s="30">
        <f t="shared" si="3"/>
        <v>0.71820019332927743</v>
      </c>
      <c r="I61" s="17">
        <f>100-'County Data'!G61</f>
        <v>73.476788401603699</v>
      </c>
      <c r="J61" s="30">
        <f t="shared" si="4"/>
        <v>0.89658217068465806</v>
      </c>
      <c r="K61" s="33">
        <f t="shared" si="8"/>
        <v>80.901982009654134</v>
      </c>
      <c r="L61" s="33">
        <f t="shared" si="5"/>
        <v>75.203026861130411</v>
      </c>
    </row>
    <row r="62" spans="1:12" ht="13.8" x14ac:dyDescent="0.25">
      <c r="A62">
        <f t="shared" si="6"/>
        <v>109</v>
      </c>
      <c r="B62" s="1" t="s">
        <v>98</v>
      </c>
      <c r="C62" s="17">
        <f>100-'County Data'!D62</f>
        <v>92.808462679386139</v>
      </c>
      <c r="D62" s="30">
        <f t="shared" si="2"/>
        <v>1.0501473817059501</v>
      </c>
      <c r="E62" s="31">
        <f>'County Data'!E62</f>
        <v>65575</v>
      </c>
      <c r="F62" s="32">
        <f>'County Data'!F62</f>
        <v>98.82</v>
      </c>
      <c r="G62" s="31">
        <f t="shared" si="7"/>
        <v>66358.024691358034</v>
      </c>
      <c r="H62" s="30">
        <f t="shared" si="3"/>
        <v>1.3777410346049568</v>
      </c>
      <c r="I62" s="17">
        <f>100-'County Data'!G62</f>
        <v>90.297965705394745</v>
      </c>
      <c r="J62" s="30">
        <f t="shared" si="4"/>
        <v>1.1027275503920002</v>
      </c>
      <c r="K62" s="33">
        <f t="shared" si="8"/>
        <v>125.72196071825643</v>
      </c>
      <c r="L62" s="33">
        <f t="shared" si="5"/>
        <v>135.49781322767137</v>
      </c>
    </row>
    <row r="63" spans="1:12" ht="13.8" x14ac:dyDescent="0.25">
      <c r="A63">
        <f t="shared" si="6"/>
        <v>111</v>
      </c>
      <c r="B63" s="1" t="s">
        <v>0</v>
      </c>
      <c r="C63" s="17">
        <f>100-'County Data'!D63</f>
        <v>86.521215736865997</v>
      </c>
      <c r="D63" s="30">
        <f t="shared" si="2"/>
        <v>0.97999920590448308</v>
      </c>
      <c r="E63" s="31">
        <f>'County Data'!E63</f>
        <v>42665</v>
      </c>
      <c r="F63" s="32">
        <f>'County Data'!F63</f>
        <v>99.68</v>
      </c>
      <c r="G63" s="31">
        <f t="shared" si="7"/>
        <v>42801.966292134828</v>
      </c>
      <c r="H63" s="30">
        <f t="shared" si="3"/>
        <v>0.93926037921902827</v>
      </c>
      <c r="I63" s="17">
        <f>100-'County Data'!G63</f>
        <v>81.640961766242981</v>
      </c>
      <c r="J63" s="30">
        <f t="shared" si="4"/>
        <v>1.001943736850762</v>
      </c>
      <c r="K63" s="33">
        <f t="shared" si="8"/>
        <v>95.994481608246602</v>
      </c>
      <c r="L63" s="33">
        <f t="shared" si="5"/>
        <v>95.506451031646193</v>
      </c>
    </row>
    <row r="64" spans="1:12" ht="13.8" x14ac:dyDescent="0.25">
      <c r="A64">
        <f t="shared" si="6"/>
        <v>113</v>
      </c>
      <c r="B64" s="1" t="s">
        <v>1</v>
      </c>
      <c r="C64" s="17">
        <f>100-'County Data'!D64</f>
        <v>90.375921130180359</v>
      </c>
      <c r="D64" s="30">
        <f t="shared" si="2"/>
        <v>1.0235874261445981</v>
      </c>
      <c r="E64" s="31">
        <f>'County Data'!E64</f>
        <v>58199</v>
      </c>
      <c r="F64" s="32">
        <f>'County Data'!F64</f>
        <v>95.03</v>
      </c>
      <c r="G64" s="31">
        <f t="shared" si="7"/>
        <v>61242.765442491844</v>
      </c>
      <c r="H64" s="30">
        <f t="shared" si="3"/>
        <v>1.2975220635055926</v>
      </c>
      <c r="I64" s="17">
        <f>100-'County Data'!G64</f>
        <v>87.793669849634171</v>
      </c>
      <c r="J64" s="30">
        <f t="shared" si="4"/>
        <v>1.0746020190596366</v>
      </c>
      <c r="K64" s="33">
        <f t="shared" si="8"/>
        <v>119.81511271442025</v>
      </c>
      <c r="L64" s="33">
        <f t="shared" si="5"/>
        <v>127.55153237808732</v>
      </c>
    </row>
    <row r="65" spans="1:12" ht="13.8" x14ac:dyDescent="0.25">
      <c r="A65">
        <f t="shared" si="6"/>
        <v>115</v>
      </c>
      <c r="B65" s="1" t="s">
        <v>2</v>
      </c>
      <c r="C65" s="17">
        <f>100-'County Data'!D65</f>
        <v>90.191309154033661</v>
      </c>
      <c r="D65" s="30">
        <f t="shared" si="2"/>
        <v>1.0215426249901332</v>
      </c>
      <c r="E65" s="31">
        <f>'County Data'!E65</f>
        <v>50304</v>
      </c>
      <c r="F65" s="32">
        <f>'County Data'!F65</f>
        <v>102.44</v>
      </c>
      <c r="G65" s="31">
        <f t="shared" si="7"/>
        <v>49105.818039828191</v>
      </c>
      <c r="H65" s="30">
        <f t="shared" si="3"/>
        <v>1.07665385774504</v>
      </c>
      <c r="I65" s="17">
        <f>100-'County Data'!G65</f>
        <v>88.181446492671967</v>
      </c>
      <c r="J65" s="30">
        <f t="shared" si="4"/>
        <v>1.0790092020609037</v>
      </c>
      <c r="K65" s="33">
        <f t="shared" si="8"/>
        <v>106.61026800572313</v>
      </c>
      <c r="L65" s="33">
        <f t="shared" si="5"/>
        <v>109.78750585119765</v>
      </c>
    </row>
    <row r="66" spans="1:12" ht="13.8" x14ac:dyDescent="0.25">
      <c r="A66">
        <f t="shared" si="6"/>
        <v>117</v>
      </c>
      <c r="B66" s="1" t="s">
        <v>3</v>
      </c>
      <c r="C66" s="17">
        <f>100-'County Data'!D66</f>
        <v>89.700167626142502</v>
      </c>
      <c r="D66" s="30">
        <f t="shared" si="2"/>
        <v>1.0160821912106328</v>
      </c>
      <c r="E66" s="31">
        <f>'County Data'!E66</f>
        <v>57875</v>
      </c>
      <c r="F66" s="32">
        <f>'County Data'!F66</f>
        <v>98.72</v>
      </c>
      <c r="G66" s="31">
        <f t="shared" si="7"/>
        <v>58625.405186385738</v>
      </c>
      <c r="H66" s="30">
        <f t="shared" si="3"/>
        <v>1.2538444745189437</v>
      </c>
      <c r="I66" s="17">
        <f>100-'County Data'!G66</f>
        <v>88.382656872272491</v>
      </c>
      <c r="J66" s="30">
        <f t="shared" si="4"/>
        <v>1.0812883795705708</v>
      </c>
      <c r="K66" s="33">
        <f t="shared" si="8"/>
        <v>117.1780798867607</v>
      </c>
      <c r="L66" s="33">
        <f t="shared" si="5"/>
        <v>124.00402219252867</v>
      </c>
    </row>
    <row r="67" spans="1:12" ht="13.8" x14ac:dyDescent="0.25">
      <c r="A67">
        <f t="shared" si="6"/>
        <v>119</v>
      </c>
      <c r="B67" s="1" t="s">
        <v>4</v>
      </c>
      <c r="C67" s="17">
        <f>100-'County Data'!D67</f>
        <v>88.712292909622192</v>
      </c>
      <c r="D67" s="30">
        <f t="shared" si="2"/>
        <v>1.0050080228550977</v>
      </c>
      <c r="E67" s="31">
        <f>'County Data'!E67</f>
        <v>49874</v>
      </c>
      <c r="F67" s="32">
        <f>'County Data'!F67</f>
        <v>94.19</v>
      </c>
      <c r="G67" s="31">
        <f t="shared" si="7"/>
        <v>52950.41936511307</v>
      </c>
      <c r="H67" s="30">
        <f t="shared" si="3"/>
        <v>1.1520323283186054</v>
      </c>
      <c r="I67" s="17">
        <f>100-'County Data'!G67</f>
        <v>89.062284678220749</v>
      </c>
      <c r="J67" s="30">
        <f t="shared" si="4"/>
        <v>1.0889485712142832</v>
      </c>
      <c r="K67" s="33">
        <f t="shared" si="8"/>
        <v>111.00107158050395</v>
      </c>
      <c r="L67" s="33">
        <f t="shared" si="5"/>
        <v>115.69430391641049</v>
      </c>
    </row>
    <row r="68" spans="1:12" ht="13.8" x14ac:dyDescent="0.25">
      <c r="A68">
        <f t="shared" si="6"/>
        <v>121</v>
      </c>
      <c r="B68" s="1" t="s">
        <v>5</v>
      </c>
      <c r="C68" s="17">
        <f>100-'County Data'!D68</f>
        <v>88.069426268339157</v>
      </c>
      <c r="D68" s="30">
        <f t="shared" si="2"/>
        <v>0.99773499170596469</v>
      </c>
      <c r="E68" s="31">
        <f>'County Data'!E68</f>
        <v>37879</v>
      </c>
      <c r="F68" s="32">
        <f>'County Data'!F68</f>
        <v>91.09</v>
      </c>
      <c r="G68" s="31">
        <f t="shared" si="7"/>
        <v>41584.147546382694</v>
      </c>
      <c r="H68" s="30">
        <f t="shared" si="3"/>
        <v>0.91039536232709128</v>
      </c>
      <c r="I68" s="17">
        <f>100-'County Data'!G68</f>
        <v>75.870047509670258</v>
      </c>
      <c r="J68" s="30">
        <f t="shared" si="4"/>
        <v>0.92863459395044023</v>
      </c>
      <c r="K68" s="33">
        <f t="shared" si="8"/>
        <v>93.151113452753577</v>
      </c>
      <c r="L68" s="33">
        <f t="shared" si="5"/>
        <v>91.681364977690222</v>
      </c>
    </row>
    <row r="69" spans="1:12" ht="13.8" x14ac:dyDescent="0.25">
      <c r="A69">
        <f t="shared" si="6"/>
        <v>123</v>
      </c>
      <c r="B69" s="1" t="s">
        <v>6</v>
      </c>
      <c r="C69" s="17">
        <f>100-'County Data'!D69</f>
        <v>88.561377674341202</v>
      </c>
      <c r="D69" s="30">
        <f t="shared" si="2"/>
        <v>1.0033053980801767</v>
      </c>
      <c r="E69" s="31">
        <f>'County Data'!E69</f>
        <v>36907</v>
      </c>
      <c r="F69" s="32">
        <f>'County Data'!F69</f>
        <v>89.66</v>
      </c>
      <c r="G69" s="31">
        <f t="shared" si="7"/>
        <v>41163.283515503012</v>
      </c>
      <c r="H69" s="30">
        <f t="shared" si="3"/>
        <v>0.90022301849470066</v>
      </c>
      <c r="I69" s="17">
        <f>100-'County Data'!G69</f>
        <v>86.248816549777985</v>
      </c>
      <c r="J69" s="30">
        <f t="shared" si="4"/>
        <v>1.0568489530576226</v>
      </c>
      <c r="K69" s="33">
        <f t="shared" si="8"/>
        <v>95.216468132438024</v>
      </c>
      <c r="L69" s="33">
        <f t="shared" si="5"/>
        <v>94.459816078533962</v>
      </c>
    </row>
    <row r="70" spans="1:12" ht="13.8" x14ac:dyDescent="0.25">
      <c r="A70">
        <f t="shared" si="6"/>
        <v>125</v>
      </c>
      <c r="B70" s="1" t="s">
        <v>7</v>
      </c>
      <c r="C70" s="17">
        <f>100-'County Data'!D70</f>
        <v>88.953730463981628</v>
      </c>
      <c r="D70" s="30">
        <f t="shared" si="2"/>
        <v>1.0077259055250369</v>
      </c>
      <c r="E70" s="31">
        <f>'County Data'!E70</f>
        <v>41476</v>
      </c>
      <c r="F70" s="32">
        <f>'County Data'!F70</f>
        <v>95.42</v>
      </c>
      <c r="G70" s="31">
        <f t="shared" si="7"/>
        <v>43466.778453154475</v>
      </c>
      <c r="H70" s="30">
        <f t="shared" si="3"/>
        <v>0.95467326887769399</v>
      </c>
      <c r="I70" s="17">
        <f>100-'County Data'!G70</f>
        <v>80.992056429386139</v>
      </c>
      <c r="J70" s="30">
        <f t="shared" si="4"/>
        <v>0.99396369949265539</v>
      </c>
      <c r="K70" s="33">
        <f t="shared" si="8"/>
        <v>97.314188233015486</v>
      </c>
      <c r="L70" s="33">
        <f t="shared" si="5"/>
        <v>97.281807274545884</v>
      </c>
    </row>
    <row r="71" spans="1:12" ht="13.8" x14ac:dyDescent="0.25">
      <c r="A71">
        <f t="shared" si="6"/>
        <v>127</v>
      </c>
      <c r="B71" s="1" t="s">
        <v>8</v>
      </c>
      <c r="C71" s="17">
        <f>100-'County Data'!D71</f>
        <v>89.540283381938934</v>
      </c>
      <c r="D71" s="30">
        <f t="shared" si="2"/>
        <v>1.0142981710777887</v>
      </c>
      <c r="E71" s="31">
        <f>'County Data'!E71</f>
        <v>41714</v>
      </c>
      <c r="F71" s="32">
        <f>'County Data'!F71</f>
        <v>94.75</v>
      </c>
      <c r="G71" s="31">
        <f t="shared" si="7"/>
        <v>44025.329815303427</v>
      </c>
      <c r="H71" s="30">
        <f t="shared" si="3"/>
        <v>0.9674414821815307</v>
      </c>
      <c r="I71" s="17">
        <f>100-'County Data'!G71</f>
        <v>82.397934794425964</v>
      </c>
      <c r="J71" s="30">
        <f t="shared" si="4"/>
        <v>1.011172991829181</v>
      </c>
      <c r="K71" s="33">
        <f t="shared" si="8"/>
        <v>98.555912189031233</v>
      </c>
      <c r="L71" s="33">
        <f t="shared" si="5"/>
        <v>98.952256096954983</v>
      </c>
    </row>
    <row r="72" spans="1:12" ht="13.8" x14ac:dyDescent="0.25">
      <c r="A72">
        <f t="shared" si="6"/>
        <v>129</v>
      </c>
      <c r="B72" s="1" t="s">
        <v>9</v>
      </c>
      <c r="C72" s="17">
        <f>100-'County Data'!D72</f>
        <v>91.259185969829559</v>
      </c>
      <c r="D72" s="30">
        <f t="shared" si="2"/>
        <v>1.0333132089642119</v>
      </c>
      <c r="E72" s="31">
        <f>'County Data'!E72</f>
        <v>53143</v>
      </c>
      <c r="F72" s="32">
        <f>'County Data'!F72</f>
        <v>93.04</v>
      </c>
      <c r="G72" s="31">
        <f t="shared" ref="G72:G74" si="9">E72/(F72/100)</f>
        <v>57118.44368013757</v>
      </c>
      <c r="H72" s="30">
        <f t="shared" si="3"/>
        <v>1.2278034074454771</v>
      </c>
      <c r="I72" s="17">
        <f>100-'County Data'!G72</f>
        <v>86.616557836532593</v>
      </c>
      <c r="J72" s="30">
        <f t="shared" si="4"/>
        <v>1.0611036147306401</v>
      </c>
      <c r="K72" s="33">
        <f t="shared" ref="K72:K74" si="10">(0.6*H72+0.2*J72+0.2*D72)*100</f>
        <v>115.55654092062566</v>
      </c>
      <c r="L72" s="33">
        <f t="shared" si="5"/>
        <v>121.82262121097558</v>
      </c>
    </row>
    <row r="73" spans="1:12" ht="13.8" x14ac:dyDescent="0.25">
      <c r="A73">
        <f t="shared" si="6"/>
        <v>131</v>
      </c>
      <c r="B73" s="1" t="s">
        <v>10</v>
      </c>
      <c r="C73" s="17">
        <f>100-'County Data'!D73</f>
        <v>91.747321933507919</v>
      </c>
      <c r="D73" s="30">
        <f t="shared" ref="D73:D74" si="11">LN(C73/$C$76)+1</f>
        <v>1.0386478511788664</v>
      </c>
      <c r="E73" s="31">
        <f>'County Data'!E73</f>
        <v>44468</v>
      </c>
      <c r="F73" s="32">
        <f>'County Data'!F73</f>
        <v>95.5</v>
      </c>
      <c r="G73" s="31">
        <f t="shared" si="9"/>
        <v>46563.350785340313</v>
      </c>
      <c r="H73" s="30">
        <f t="shared" ref="H73:H74" si="12">LN(G73/$G$76)+1</f>
        <v>1.0234901041543072</v>
      </c>
      <c r="I73" s="17">
        <f>100-'County Data'!G73</f>
        <v>82.341291010379791</v>
      </c>
      <c r="J73" s="30">
        <f t="shared" ref="J73:J74" si="13">LN(I73/$I$76)+1</f>
        <v>1.0104853136395853</v>
      </c>
      <c r="K73" s="33">
        <f t="shared" si="10"/>
        <v>102.39206954562745</v>
      </c>
      <c r="L73" s="33">
        <f t="shared" ref="L73:L74" si="14">(((((K73/100)-1)/0.75)+1)*100)/0.99113</f>
        <v>104.11290755081232</v>
      </c>
    </row>
    <row r="74" spans="1:12" ht="13.8" x14ac:dyDescent="0.25">
      <c r="A74">
        <f>A73+2</f>
        <v>133</v>
      </c>
      <c r="B74" s="1" t="s">
        <v>11</v>
      </c>
      <c r="C74" s="17">
        <f>100-'County Data'!D74</f>
        <v>87.326855957508087</v>
      </c>
      <c r="D74" s="30">
        <f t="shared" si="11"/>
        <v>0.98926759732268832</v>
      </c>
      <c r="E74" s="31">
        <f>'County Data'!E74</f>
        <v>38563</v>
      </c>
      <c r="F74" s="32">
        <f>'County Data'!F74</f>
        <v>91.66</v>
      </c>
      <c r="G74" s="31">
        <f t="shared" si="9"/>
        <v>42071.787039057388</v>
      </c>
      <c r="H74" s="30">
        <f t="shared" si="12"/>
        <v>0.92205371073453812</v>
      </c>
      <c r="I74" s="17">
        <f>100-'County Data'!G74</f>
        <v>80.491439998149872</v>
      </c>
      <c r="J74" s="30">
        <f t="shared" si="13"/>
        <v>0.98776346174607954</v>
      </c>
      <c r="K74" s="33">
        <f t="shared" si="10"/>
        <v>94.863843825447645</v>
      </c>
      <c r="L74" s="33">
        <f t="shared" si="14"/>
        <v>93.985442643511476</v>
      </c>
    </row>
    <row r="75" spans="1:12" ht="13.8" x14ac:dyDescent="0.25">
      <c r="B75" s="1"/>
      <c r="F75" s="11"/>
      <c r="H75" s="34" t="s">
        <v>99</v>
      </c>
    </row>
    <row r="76" spans="1:12" ht="13.8" x14ac:dyDescent="0.25">
      <c r="B76" s="4" t="s">
        <v>28</v>
      </c>
      <c r="C76" s="17">
        <f>SUM(C8:C74)/67</f>
        <v>88.269130329587568</v>
      </c>
      <c r="D76" s="13" t="s">
        <v>99</v>
      </c>
      <c r="E76" s="31">
        <f>SUM(E8:E74)/67</f>
        <v>43907.970149253728</v>
      </c>
      <c r="F76" s="13" t="s">
        <v>99</v>
      </c>
      <c r="G76" s="31">
        <f>SUM(G8:G74)/67</f>
        <v>45482.31930428309</v>
      </c>
      <c r="H76" s="34" t="s">
        <v>99</v>
      </c>
      <c r="I76" s="17">
        <f>SUM(I8:I74)/67</f>
        <v>81.482427344838186</v>
      </c>
      <c r="J76" s="30">
        <f>SUM(J8:J74)/67</f>
        <v>0.99793995414405734</v>
      </c>
      <c r="K76" s="17">
        <f>SUM(K8:K74)/67</f>
        <v>99.334356652694311</v>
      </c>
      <c r="L76" s="17">
        <f>SUM(L8:L74)/67</f>
        <v>99.999470843305915</v>
      </c>
    </row>
    <row r="77" spans="1:12" x14ac:dyDescent="0.25">
      <c r="C77" s="17"/>
      <c r="H77" s="34" t="s">
        <v>99</v>
      </c>
    </row>
    <row r="78" spans="1:12" x14ac:dyDescent="0.25">
      <c r="B78" s="2" t="s">
        <v>29</v>
      </c>
      <c r="C78" s="17">
        <f>STDEV(C8:C74)</f>
        <v>2.2454422955788798</v>
      </c>
      <c r="D78" s="34" t="s">
        <v>99</v>
      </c>
      <c r="E78" s="10" t="s">
        <v>99</v>
      </c>
      <c r="F78" s="12"/>
      <c r="G78" s="31">
        <f>STDEV(G8:G74)</f>
        <v>6730.7561095161445</v>
      </c>
      <c r="H78" s="34" t="s">
        <v>99</v>
      </c>
      <c r="I78" s="17">
        <f>SUM(I8:I74)/67</f>
        <v>81.482427344838186</v>
      </c>
      <c r="J78" s="30">
        <f>STDEV(J8:J74)</f>
        <v>6.5136590953840487E-2</v>
      </c>
    </row>
    <row r="80" spans="1:12" x14ac:dyDescent="0.25">
      <c r="B80" s="6" t="s">
        <v>99</v>
      </c>
    </row>
  </sheetData>
  <sheetProtection sheet="1" objects="1" scenarios="1"/>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20"/>
  <sheetViews>
    <sheetView topLeftCell="A892" workbookViewId="0">
      <selection activeCell="G76" sqref="A1:G76"/>
    </sheetView>
  </sheetViews>
  <sheetFormatPr defaultColWidth="8.88671875" defaultRowHeight="13.2" x14ac:dyDescent="0.25"/>
  <cols>
    <col min="2" max="2" width="32.5546875" customWidth="1"/>
    <col min="4" max="4" width="11.44140625" customWidth="1"/>
  </cols>
  <sheetData>
    <row r="1" spans="1:5" x14ac:dyDescent="0.25">
      <c r="A1" t="s">
        <v>106</v>
      </c>
      <c r="B1" s="50" t="s">
        <v>1016</v>
      </c>
      <c r="C1" t="s">
        <v>107</v>
      </c>
      <c r="D1" s="50" t="s">
        <v>1017</v>
      </c>
      <c r="E1" t="s">
        <v>108</v>
      </c>
    </row>
    <row r="2" spans="1:5" x14ac:dyDescent="0.25">
      <c r="A2">
        <v>75</v>
      </c>
      <c r="B2" t="s">
        <v>740</v>
      </c>
      <c r="C2">
        <v>99</v>
      </c>
      <c r="D2">
        <v>0.71694380044937134</v>
      </c>
      <c r="E2">
        <v>614</v>
      </c>
    </row>
    <row r="3" spans="1:5" x14ac:dyDescent="0.25">
      <c r="A3">
        <v>375</v>
      </c>
      <c r="B3" t="s">
        <v>44</v>
      </c>
      <c r="C3">
        <v>1</v>
      </c>
      <c r="D3">
        <v>1.0709413290023804</v>
      </c>
      <c r="E3">
        <v>9291</v>
      </c>
    </row>
    <row r="4" spans="1:5" x14ac:dyDescent="0.25">
      <c r="A4">
        <v>410</v>
      </c>
      <c r="B4" t="s">
        <v>657</v>
      </c>
      <c r="C4">
        <v>95</v>
      </c>
      <c r="D4">
        <v>1.1171962022781372</v>
      </c>
      <c r="E4">
        <v>85561</v>
      </c>
    </row>
    <row r="5" spans="1:5" x14ac:dyDescent="0.25">
      <c r="A5">
        <v>625</v>
      </c>
      <c r="B5" t="s">
        <v>393</v>
      </c>
      <c r="C5">
        <v>63</v>
      </c>
      <c r="D5">
        <v>0.81391191482543945</v>
      </c>
      <c r="E5">
        <v>487</v>
      </c>
    </row>
    <row r="6" spans="1:5" x14ac:dyDescent="0.25">
      <c r="A6">
        <v>800</v>
      </c>
      <c r="B6" t="s">
        <v>905</v>
      </c>
      <c r="C6">
        <v>113</v>
      </c>
      <c r="D6">
        <v>1.2139273881912231</v>
      </c>
      <c r="E6">
        <v>990</v>
      </c>
    </row>
    <row r="7" spans="1:5" x14ac:dyDescent="0.25">
      <c r="A7">
        <v>950</v>
      </c>
      <c r="B7" t="s">
        <v>942</v>
      </c>
      <c r="C7">
        <v>117</v>
      </c>
      <c r="D7">
        <v>0.90944004058837891</v>
      </c>
      <c r="E7">
        <v>41889</v>
      </c>
    </row>
    <row r="8" spans="1:5" x14ac:dyDescent="0.25">
      <c r="A8">
        <v>1000</v>
      </c>
      <c r="B8" t="s">
        <v>200</v>
      </c>
      <c r="C8">
        <v>13</v>
      </c>
      <c r="D8">
        <v>0.92024242877960205</v>
      </c>
      <c r="E8">
        <v>619</v>
      </c>
    </row>
    <row r="9" spans="1:5" x14ac:dyDescent="0.25">
      <c r="A9">
        <v>1050</v>
      </c>
      <c r="B9" t="s">
        <v>419</v>
      </c>
      <c r="C9">
        <v>69</v>
      </c>
      <c r="D9">
        <v>0.95698463916778564</v>
      </c>
      <c r="E9">
        <v>103</v>
      </c>
    </row>
    <row r="10" spans="1:5" x14ac:dyDescent="0.25">
      <c r="A10">
        <v>1100</v>
      </c>
      <c r="B10" t="s">
        <v>848</v>
      </c>
      <c r="C10">
        <v>105</v>
      </c>
      <c r="D10">
        <v>0.97678625583648682</v>
      </c>
      <c r="E10">
        <v>3948</v>
      </c>
    </row>
    <row r="11" spans="1:5" x14ac:dyDescent="0.25">
      <c r="A11">
        <v>1125</v>
      </c>
      <c r="B11" t="s">
        <v>441</v>
      </c>
      <c r="C11">
        <v>71</v>
      </c>
      <c r="D11">
        <v>1.0928359031677246</v>
      </c>
      <c r="E11">
        <v>2040</v>
      </c>
    </row>
    <row r="12" spans="1:5" x14ac:dyDescent="0.25">
      <c r="A12">
        <v>1353</v>
      </c>
      <c r="B12" t="s">
        <v>492</v>
      </c>
      <c r="C12">
        <v>75</v>
      </c>
      <c r="D12">
        <v>0.9427412748336792</v>
      </c>
      <c r="E12">
        <v>1198</v>
      </c>
    </row>
    <row r="13" spans="1:5" x14ac:dyDescent="0.25">
      <c r="A13">
        <v>1475</v>
      </c>
      <c r="B13" t="s">
        <v>505</v>
      </c>
      <c r="C13">
        <v>81</v>
      </c>
      <c r="D13">
        <v>1.0318574905395508</v>
      </c>
      <c r="E13">
        <v>1219</v>
      </c>
    </row>
    <row r="14" spans="1:5" x14ac:dyDescent="0.25">
      <c r="A14">
        <v>1625</v>
      </c>
      <c r="B14" t="s">
        <v>282</v>
      </c>
      <c r="C14">
        <v>37</v>
      </c>
      <c r="D14">
        <v>0.95738875865936279</v>
      </c>
      <c r="E14">
        <v>2129</v>
      </c>
    </row>
    <row r="15" spans="1:5" x14ac:dyDescent="0.25">
      <c r="A15">
        <v>1675</v>
      </c>
      <c r="B15" t="s">
        <v>344</v>
      </c>
      <c r="C15">
        <v>57</v>
      </c>
      <c r="D15">
        <v>1.1508456468582153</v>
      </c>
      <c r="E15">
        <v>15648</v>
      </c>
    </row>
    <row r="16" spans="1:5" x14ac:dyDescent="0.25">
      <c r="A16">
        <v>1700</v>
      </c>
      <c r="B16" t="s">
        <v>656</v>
      </c>
      <c r="C16">
        <v>95</v>
      </c>
      <c r="D16">
        <v>1.0666533708572388</v>
      </c>
      <c r="E16">
        <v>44462</v>
      </c>
    </row>
    <row r="17" spans="1:5" x14ac:dyDescent="0.25">
      <c r="A17">
        <v>1750</v>
      </c>
      <c r="B17" t="s">
        <v>257</v>
      </c>
      <c r="C17">
        <v>27</v>
      </c>
      <c r="D17">
        <v>0.7951894998550415</v>
      </c>
      <c r="E17">
        <v>7647</v>
      </c>
    </row>
    <row r="18" spans="1:5" x14ac:dyDescent="0.25">
      <c r="A18">
        <v>1775</v>
      </c>
      <c r="B18" t="s">
        <v>110</v>
      </c>
      <c r="C18">
        <v>1</v>
      </c>
      <c r="D18">
        <v>0.76786476373672485</v>
      </c>
      <c r="E18">
        <v>1105</v>
      </c>
    </row>
    <row r="19" spans="1:5" x14ac:dyDescent="0.25">
      <c r="A19">
        <v>1875</v>
      </c>
      <c r="B19" t="s">
        <v>775</v>
      </c>
      <c r="C19">
        <v>101</v>
      </c>
      <c r="D19">
        <v>0.64438283443450928</v>
      </c>
      <c r="E19">
        <v>152</v>
      </c>
    </row>
    <row r="20" spans="1:5" x14ac:dyDescent="0.25">
      <c r="A20">
        <v>2187</v>
      </c>
      <c r="B20" t="s">
        <v>226</v>
      </c>
      <c r="C20">
        <v>19</v>
      </c>
      <c r="D20">
        <v>1.0913431644439697</v>
      </c>
      <c r="E20">
        <v>8165</v>
      </c>
    </row>
    <row r="21" spans="1:5" x14ac:dyDescent="0.25">
      <c r="A21">
        <v>2250</v>
      </c>
      <c r="B21" t="s">
        <v>427</v>
      </c>
      <c r="C21">
        <v>69</v>
      </c>
      <c r="D21">
        <v>0.9421076774597168</v>
      </c>
      <c r="E21">
        <v>1736</v>
      </c>
    </row>
    <row r="22" spans="1:5" x14ac:dyDescent="0.25">
      <c r="A22">
        <v>2275</v>
      </c>
      <c r="B22" t="s">
        <v>430</v>
      </c>
      <c r="C22">
        <v>69</v>
      </c>
      <c r="D22">
        <v>0.72181582450866699</v>
      </c>
      <c r="E22">
        <v>1444</v>
      </c>
    </row>
    <row r="23" spans="1:5" x14ac:dyDescent="0.25">
      <c r="A23">
        <v>2400</v>
      </c>
      <c r="B23" t="s">
        <v>263</v>
      </c>
      <c r="C23">
        <v>31</v>
      </c>
      <c r="D23">
        <v>1.1824402809143066</v>
      </c>
      <c r="E23">
        <v>12840</v>
      </c>
    </row>
    <row r="24" spans="1:5" x14ac:dyDescent="0.25">
      <c r="A24">
        <v>2500</v>
      </c>
      <c r="B24" t="s">
        <v>730</v>
      </c>
      <c r="C24">
        <v>99</v>
      </c>
      <c r="D24">
        <v>1.1742691993713379</v>
      </c>
      <c r="E24">
        <v>2063</v>
      </c>
    </row>
    <row r="25" spans="1:5" x14ac:dyDescent="0.25">
      <c r="A25">
        <v>2550</v>
      </c>
      <c r="B25" t="s">
        <v>847</v>
      </c>
      <c r="C25">
        <v>105</v>
      </c>
      <c r="D25">
        <v>0.94117021560668945</v>
      </c>
      <c r="E25">
        <v>13979</v>
      </c>
    </row>
    <row r="26" spans="1:5" x14ac:dyDescent="0.25">
      <c r="A26">
        <v>2575</v>
      </c>
      <c r="B26" t="s">
        <v>405</v>
      </c>
      <c r="C26">
        <v>65</v>
      </c>
      <c r="D26">
        <v>0.67854058742523193</v>
      </c>
      <c r="E26">
        <v>106</v>
      </c>
    </row>
    <row r="27" spans="1:5" x14ac:dyDescent="0.25">
      <c r="A27">
        <v>2660</v>
      </c>
      <c r="B27" t="s">
        <v>884</v>
      </c>
      <c r="C27">
        <v>113</v>
      </c>
      <c r="D27">
        <v>1.1129802465438843</v>
      </c>
      <c r="E27">
        <v>620</v>
      </c>
    </row>
    <row r="28" spans="1:5" x14ac:dyDescent="0.25">
      <c r="A28">
        <v>2681</v>
      </c>
      <c r="B28" t="s">
        <v>535</v>
      </c>
      <c r="C28">
        <v>86</v>
      </c>
      <c r="D28">
        <v>1.1430530548095703</v>
      </c>
      <c r="E28">
        <v>36979</v>
      </c>
    </row>
    <row r="29" spans="1:5" x14ac:dyDescent="0.25">
      <c r="A29">
        <v>2750</v>
      </c>
      <c r="B29" t="s">
        <v>338</v>
      </c>
      <c r="C29">
        <v>55</v>
      </c>
      <c r="D29">
        <v>0.84625804424285889</v>
      </c>
      <c r="E29">
        <v>8874</v>
      </c>
    </row>
    <row r="30" spans="1:5" x14ac:dyDescent="0.25">
      <c r="A30">
        <v>2850</v>
      </c>
      <c r="B30" t="s">
        <v>674</v>
      </c>
      <c r="C30">
        <v>95</v>
      </c>
      <c r="D30">
        <v>0.81151378154754639</v>
      </c>
      <c r="E30">
        <v>13203</v>
      </c>
    </row>
    <row r="31" spans="1:5" x14ac:dyDescent="0.25">
      <c r="A31">
        <v>2900</v>
      </c>
      <c r="B31" t="s">
        <v>843</v>
      </c>
      <c r="C31">
        <v>105</v>
      </c>
      <c r="D31">
        <v>0.92936217784881592</v>
      </c>
      <c r="E31">
        <v>1240</v>
      </c>
    </row>
    <row r="32" spans="1:5" x14ac:dyDescent="0.25">
      <c r="A32">
        <v>2925</v>
      </c>
      <c r="B32" t="s">
        <v>902</v>
      </c>
      <c r="C32">
        <v>113</v>
      </c>
      <c r="D32">
        <v>0.71598416566848755</v>
      </c>
      <c r="E32">
        <v>3827</v>
      </c>
    </row>
    <row r="33" spans="1:5" x14ac:dyDescent="0.25">
      <c r="A33">
        <v>3250</v>
      </c>
      <c r="B33" t="s">
        <v>262</v>
      </c>
      <c r="C33">
        <v>31</v>
      </c>
      <c r="D33">
        <v>0.77836078405380249</v>
      </c>
      <c r="E33">
        <v>1822</v>
      </c>
    </row>
    <row r="34" spans="1:5" x14ac:dyDescent="0.25">
      <c r="A34">
        <v>3275</v>
      </c>
      <c r="B34" t="s">
        <v>538</v>
      </c>
      <c r="C34">
        <v>86</v>
      </c>
      <c r="D34">
        <v>1.0497545003890991</v>
      </c>
      <c r="E34">
        <v>2605</v>
      </c>
    </row>
    <row r="35" spans="1:5" x14ac:dyDescent="0.25">
      <c r="A35">
        <v>3375</v>
      </c>
      <c r="B35" t="s">
        <v>365</v>
      </c>
      <c r="C35">
        <v>57</v>
      </c>
      <c r="D35">
        <v>0.90557569265365601</v>
      </c>
      <c r="E35">
        <v>1688</v>
      </c>
    </row>
    <row r="36" spans="1:5" x14ac:dyDescent="0.25">
      <c r="A36">
        <v>3480</v>
      </c>
      <c r="B36" t="s">
        <v>793</v>
      </c>
      <c r="C36">
        <v>103</v>
      </c>
      <c r="D36">
        <v>1.0267038345336914</v>
      </c>
      <c r="E36">
        <v>9635</v>
      </c>
    </row>
    <row r="37" spans="1:5" x14ac:dyDescent="0.25">
      <c r="A37">
        <v>3675</v>
      </c>
      <c r="B37" t="s">
        <v>829</v>
      </c>
      <c r="C37">
        <v>105</v>
      </c>
      <c r="D37">
        <v>0.95585250854492188</v>
      </c>
      <c r="E37">
        <v>17766</v>
      </c>
    </row>
    <row r="38" spans="1:5" x14ac:dyDescent="0.25">
      <c r="A38">
        <v>3725</v>
      </c>
      <c r="B38" t="s">
        <v>400</v>
      </c>
      <c r="C38">
        <v>63</v>
      </c>
      <c r="D38">
        <v>1.1887407302856445</v>
      </c>
      <c r="E38">
        <v>118</v>
      </c>
    </row>
    <row r="39" spans="1:5" x14ac:dyDescent="0.25">
      <c r="A39">
        <v>3975</v>
      </c>
      <c r="B39" t="s">
        <v>592</v>
      </c>
      <c r="C39">
        <v>86</v>
      </c>
      <c r="D39">
        <v>1.1023858785629272</v>
      </c>
      <c r="E39">
        <v>5847</v>
      </c>
    </row>
    <row r="40" spans="1:5" x14ac:dyDescent="0.25">
      <c r="A40">
        <v>4070</v>
      </c>
      <c r="B40" t="s">
        <v>668</v>
      </c>
      <c r="C40">
        <v>95</v>
      </c>
      <c r="D40">
        <v>1.3159275054931641</v>
      </c>
      <c r="E40">
        <v>5704</v>
      </c>
    </row>
    <row r="41" spans="1:5" x14ac:dyDescent="0.25">
      <c r="A41">
        <v>4150</v>
      </c>
      <c r="B41" t="s">
        <v>641</v>
      </c>
      <c r="C41">
        <v>95</v>
      </c>
      <c r="D41">
        <v>1.2302008867263794</v>
      </c>
      <c r="E41">
        <v>14</v>
      </c>
    </row>
    <row r="42" spans="1:5" x14ac:dyDescent="0.25">
      <c r="A42">
        <v>4162</v>
      </c>
      <c r="B42" t="s">
        <v>769</v>
      </c>
      <c r="C42">
        <v>101</v>
      </c>
      <c r="D42">
        <v>0.78216016292572021</v>
      </c>
      <c r="E42">
        <v>24412</v>
      </c>
    </row>
    <row r="43" spans="1:5" x14ac:dyDescent="0.25">
      <c r="A43">
        <v>4200</v>
      </c>
      <c r="B43" t="s">
        <v>807</v>
      </c>
      <c r="C43">
        <v>103</v>
      </c>
      <c r="D43">
        <v>0.99853390455245972</v>
      </c>
      <c r="E43">
        <v>3061</v>
      </c>
    </row>
    <row r="44" spans="1:5" x14ac:dyDescent="0.25">
      <c r="A44">
        <v>4250</v>
      </c>
      <c r="B44" t="s">
        <v>324</v>
      </c>
      <c r="C44">
        <v>53</v>
      </c>
      <c r="D44">
        <v>1.4840105772018433</v>
      </c>
      <c r="E44">
        <v>352</v>
      </c>
    </row>
    <row r="45" spans="1:5" x14ac:dyDescent="0.25">
      <c r="A45">
        <v>4350</v>
      </c>
      <c r="B45" t="s">
        <v>498</v>
      </c>
      <c r="C45">
        <v>81</v>
      </c>
      <c r="D45">
        <v>0.82208251953125</v>
      </c>
      <c r="E45">
        <v>17899</v>
      </c>
    </row>
    <row r="46" spans="1:5" x14ac:dyDescent="0.25">
      <c r="A46">
        <v>4650</v>
      </c>
      <c r="B46" t="s">
        <v>755</v>
      </c>
      <c r="C46">
        <v>101</v>
      </c>
      <c r="D46">
        <v>0.8408583402633667</v>
      </c>
      <c r="E46">
        <v>6645</v>
      </c>
    </row>
    <row r="47" spans="1:5" x14ac:dyDescent="0.25">
      <c r="A47">
        <v>4735</v>
      </c>
      <c r="B47" t="s">
        <v>784</v>
      </c>
      <c r="C47">
        <v>103</v>
      </c>
      <c r="D47">
        <v>0.91121524572372437</v>
      </c>
      <c r="E47">
        <v>1757</v>
      </c>
    </row>
    <row r="48" spans="1:5" x14ac:dyDescent="0.25">
      <c r="A48">
        <v>4925</v>
      </c>
      <c r="B48" t="s">
        <v>922</v>
      </c>
      <c r="C48">
        <v>115</v>
      </c>
      <c r="D48">
        <v>1.0001342296600342</v>
      </c>
      <c r="E48">
        <v>9796</v>
      </c>
    </row>
    <row r="49" spans="1:5" x14ac:dyDescent="0.25">
      <c r="A49">
        <v>4975</v>
      </c>
      <c r="B49" t="s">
        <v>292</v>
      </c>
      <c r="C49">
        <v>41</v>
      </c>
      <c r="D49">
        <v>0.96928077936172485</v>
      </c>
      <c r="E49">
        <v>557</v>
      </c>
    </row>
    <row r="50" spans="1:5" x14ac:dyDescent="0.25">
      <c r="A50">
        <v>5025</v>
      </c>
      <c r="B50" t="s">
        <v>229</v>
      </c>
      <c r="C50">
        <v>19</v>
      </c>
      <c r="D50">
        <v>0.86100441217422485</v>
      </c>
      <c r="E50">
        <v>13578</v>
      </c>
    </row>
    <row r="51" spans="1:5" x14ac:dyDescent="0.25">
      <c r="A51">
        <v>5075</v>
      </c>
      <c r="B51" t="s">
        <v>790</v>
      </c>
      <c r="C51">
        <v>103</v>
      </c>
      <c r="D51">
        <v>1.1736431121826172</v>
      </c>
      <c r="E51">
        <v>3903</v>
      </c>
    </row>
    <row r="52" spans="1:5" x14ac:dyDescent="0.25">
      <c r="A52">
        <v>5100</v>
      </c>
      <c r="B52" t="s">
        <v>792</v>
      </c>
      <c r="C52">
        <v>103</v>
      </c>
      <c r="D52">
        <v>1.2700375318527222</v>
      </c>
      <c r="E52">
        <v>1705</v>
      </c>
    </row>
    <row r="53" spans="1:5" x14ac:dyDescent="0.25">
      <c r="A53">
        <v>5125</v>
      </c>
      <c r="B53" t="s">
        <v>783</v>
      </c>
      <c r="C53">
        <v>103</v>
      </c>
      <c r="D53">
        <v>0.91021448373794556</v>
      </c>
      <c r="E53">
        <v>2098</v>
      </c>
    </row>
    <row r="54" spans="1:5" x14ac:dyDescent="0.25">
      <c r="A54">
        <v>5150</v>
      </c>
      <c r="B54" t="s">
        <v>786</v>
      </c>
      <c r="C54">
        <v>103</v>
      </c>
      <c r="D54">
        <v>1.7942203283309937</v>
      </c>
      <c r="E54">
        <v>61</v>
      </c>
    </row>
    <row r="55" spans="1:5" x14ac:dyDescent="0.25">
      <c r="A55">
        <v>5200</v>
      </c>
      <c r="B55" t="s">
        <v>709</v>
      </c>
      <c r="C55">
        <v>99</v>
      </c>
      <c r="D55">
        <v>0.66537219285964966</v>
      </c>
      <c r="E55">
        <v>17785</v>
      </c>
    </row>
    <row r="56" spans="1:5" x14ac:dyDescent="0.25">
      <c r="A56">
        <v>5300</v>
      </c>
      <c r="B56" t="s">
        <v>646</v>
      </c>
      <c r="C56">
        <v>95</v>
      </c>
      <c r="D56">
        <v>1.2242136001586914</v>
      </c>
      <c r="E56">
        <v>6265</v>
      </c>
    </row>
    <row r="57" spans="1:5" x14ac:dyDescent="0.25">
      <c r="A57">
        <v>5375</v>
      </c>
      <c r="B57" t="s">
        <v>512</v>
      </c>
      <c r="C57">
        <v>83</v>
      </c>
      <c r="D57">
        <v>0.74134379625320435</v>
      </c>
      <c r="E57">
        <v>4585</v>
      </c>
    </row>
    <row r="58" spans="1:5" x14ac:dyDescent="0.25">
      <c r="A58">
        <v>5462</v>
      </c>
      <c r="B58" t="s">
        <v>267</v>
      </c>
      <c r="C58">
        <v>33</v>
      </c>
      <c r="D58">
        <v>1.0271217823028564</v>
      </c>
      <c r="E58">
        <v>22759</v>
      </c>
    </row>
    <row r="59" spans="1:5" x14ac:dyDescent="0.25">
      <c r="A59">
        <v>5825</v>
      </c>
      <c r="B59" t="s">
        <v>892</v>
      </c>
      <c r="C59">
        <v>113</v>
      </c>
      <c r="D59">
        <v>1.0539268255233765</v>
      </c>
      <c r="E59">
        <v>326</v>
      </c>
    </row>
    <row r="60" spans="1:5" x14ac:dyDescent="0.25">
      <c r="A60">
        <v>6100</v>
      </c>
      <c r="B60" t="s">
        <v>281</v>
      </c>
      <c r="C60">
        <v>35</v>
      </c>
      <c r="D60">
        <v>0.85846275091171265</v>
      </c>
      <c r="E60">
        <v>377</v>
      </c>
    </row>
    <row r="61" spans="1:5" x14ac:dyDescent="0.25">
      <c r="A61">
        <v>6125</v>
      </c>
      <c r="B61" t="s">
        <v>223</v>
      </c>
      <c r="C61">
        <v>17</v>
      </c>
      <c r="D61">
        <v>0.7709001898765564</v>
      </c>
      <c r="E61">
        <v>8518</v>
      </c>
    </row>
    <row r="62" spans="1:5" x14ac:dyDescent="0.25">
      <c r="A62">
        <v>6350</v>
      </c>
      <c r="B62" t="s">
        <v>606</v>
      </c>
      <c r="C62">
        <v>87</v>
      </c>
      <c r="D62">
        <v>0.90648657083511353</v>
      </c>
      <c r="E62">
        <v>2397</v>
      </c>
    </row>
    <row r="63" spans="1:5" x14ac:dyDescent="0.25">
      <c r="A63">
        <v>6425</v>
      </c>
      <c r="B63" t="s">
        <v>608</v>
      </c>
      <c r="C63">
        <v>87</v>
      </c>
      <c r="D63">
        <v>1.0030890703201294</v>
      </c>
      <c r="E63">
        <v>4511</v>
      </c>
    </row>
    <row r="64" spans="1:5" x14ac:dyDescent="0.25">
      <c r="A64">
        <v>6600</v>
      </c>
      <c r="B64" t="s">
        <v>549</v>
      </c>
      <c r="C64">
        <v>86</v>
      </c>
      <c r="D64">
        <v>1.192272424697876</v>
      </c>
      <c r="E64">
        <v>3172</v>
      </c>
    </row>
    <row r="65" spans="1:5" x14ac:dyDescent="0.25">
      <c r="A65">
        <v>6625</v>
      </c>
      <c r="B65" t="s">
        <v>637</v>
      </c>
      <c r="C65">
        <v>95</v>
      </c>
      <c r="D65">
        <v>1.0019608736038208</v>
      </c>
      <c r="E65">
        <v>8486</v>
      </c>
    </row>
    <row r="66" spans="1:5" x14ac:dyDescent="0.25">
      <c r="A66">
        <v>6667</v>
      </c>
      <c r="B66" t="s">
        <v>217</v>
      </c>
      <c r="C66">
        <v>17</v>
      </c>
      <c r="D66">
        <v>1.5484319925308228</v>
      </c>
      <c r="E66">
        <v>924</v>
      </c>
    </row>
    <row r="67" spans="1:5" x14ac:dyDescent="0.25">
      <c r="A67">
        <v>6670</v>
      </c>
      <c r="B67" t="s">
        <v>941</v>
      </c>
      <c r="C67">
        <v>117</v>
      </c>
      <c r="D67">
        <v>0.9381486177444458</v>
      </c>
      <c r="E67">
        <v>922</v>
      </c>
    </row>
    <row r="68" spans="1:5" x14ac:dyDescent="0.25">
      <c r="A68">
        <v>6875</v>
      </c>
      <c r="B68" t="s">
        <v>341</v>
      </c>
      <c r="C68">
        <v>57</v>
      </c>
      <c r="D68">
        <v>1.2207204103469849</v>
      </c>
      <c r="E68">
        <v>22879</v>
      </c>
    </row>
    <row r="69" spans="1:5" x14ac:dyDescent="0.25">
      <c r="A69">
        <v>6925</v>
      </c>
      <c r="B69" t="s">
        <v>201</v>
      </c>
      <c r="C69">
        <v>13</v>
      </c>
      <c r="D69">
        <v>0.89267110824584961</v>
      </c>
      <c r="E69">
        <v>2557</v>
      </c>
    </row>
    <row r="70" spans="1:5" x14ac:dyDescent="0.25">
      <c r="A70">
        <v>7300</v>
      </c>
      <c r="B70" t="s">
        <v>728</v>
      </c>
      <c r="C70">
        <v>99</v>
      </c>
      <c r="D70">
        <v>1.1358870267868042</v>
      </c>
      <c r="E70">
        <v>88187</v>
      </c>
    </row>
    <row r="71" spans="1:5" x14ac:dyDescent="0.25">
      <c r="A71">
        <v>7375</v>
      </c>
      <c r="B71" t="s">
        <v>465</v>
      </c>
      <c r="C71">
        <v>71</v>
      </c>
      <c r="D71">
        <v>0.94723355770111084</v>
      </c>
      <c r="E71">
        <v>1242</v>
      </c>
    </row>
    <row r="72" spans="1:5" x14ac:dyDescent="0.25">
      <c r="A72">
        <v>7450</v>
      </c>
      <c r="B72" t="s">
        <v>374</v>
      </c>
      <c r="C72">
        <v>59</v>
      </c>
      <c r="D72">
        <v>0.73229771852493286</v>
      </c>
      <c r="E72">
        <v>2774</v>
      </c>
    </row>
    <row r="73" spans="1:5" x14ac:dyDescent="0.25">
      <c r="A73">
        <v>7525</v>
      </c>
      <c r="B73" t="s">
        <v>446</v>
      </c>
      <c r="C73">
        <v>71</v>
      </c>
      <c r="D73">
        <v>1.0243070125579834</v>
      </c>
      <c r="E73">
        <v>46384</v>
      </c>
    </row>
    <row r="74" spans="1:5" x14ac:dyDescent="0.25">
      <c r="A74">
        <v>7687</v>
      </c>
      <c r="B74" t="s">
        <v>178</v>
      </c>
      <c r="C74">
        <v>11</v>
      </c>
      <c r="D74">
        <v>0.68494218587875366</v>
      </c>
      <c r="E74">
        <v>1800</v>
      </c>
    </row>
    <row r="75" spans="1:5" x14ac:dyDescent="0.25">
      <c r="A75">
        <v>7775</v>
      </c>
      <c r="B75" t="s">
        <v>303</v>
      </c>
      <c r="C75">
        <v>49</v>
      </c>
      <c r="D75">
        <v>0.91528332233428955</v>
      </c>
      <c r="E75">
        <v>2925</v>
      </c>
    </row>
    <row r="76" spans="1:5" x14ac:dyDescent="0.25">
      <c r="A76">
        <v>7875</v>
      </c>
      <c r="B76" t="s">
        <v>710</v>
      </c>
      <c r="C76">
        <v>99</v>
      </c>
      <c r="D76">
        <v>0.88324707746505737</v>
      </c>
      <c r="E76">
        <v>70355</v>
      </c>
    </row>
    <row r="77" spans="1:5" x14ac:dyDescent="0.25">
      <c r="A77">
        <v>7950</v>
      </c>
      <c r="B77" t="s">
        <v>507</v>
      </c>
      <c r="C77">
        <v>81</v>
      </c>
      <c r="D77">
        <v>0.8667377233505249</v>
      </c>
      <c r="E77">
        <v>50777</v>
      </c>
    </row>
    <row r="78" spans="1:5" x14ac:dyDescent="0.25">
      <c r="A78">
        <v>7975</v>
      </c>
      <c r="B78" t="s">
        <v>501</v>
      </c>
      <c r="C78">
        <v>81</v>
      </c>
      <c r="D78">
        <v>0.86958962678909302</v>
      </c>
      <c r="E78">
        <v>1142</v>
      </c>
    </row>
    <row r="79" spans="1:5" x14ac:dyDescent="0.25">
      <c r="A79">
        <v>8125</v>
      </c>
      <c r="B79" t="s">
        <v>832</v>
      </c>
      <c r="C79">
        <v>105</v>
      </c>
      <c r="D79">
        <v>0.80674147605895996</v>
      </c>
      <c r="E79">
        <v>494</v>
      </c>
    </row>
    <row r="80" spans="1:5" x14ac:dyDescent="0.25">
      <c r="A80">
        <v>8150</v>
      </c>
      <c r="B80" t="s">
        <v>358</v>
      </c>
      <c r="C80">
        <v>57</v>
      </c>
      <c r="D80">
        <v>1.0380809307098389</v>
      </c>
      <c r="E80">
        <v>106604</v>
      </c>
    </row>
    <row r="81" spans="1:5" x14ac:dyDescent="0.25">
      <c r="A81">
        <v>8175</v>
      </c>
      <c r="B81" t="s">
        <v>958</v>
      </c>
      <c r="C81">
        <v>121</v>
      </c>
      <c r="D81">
        <v>0.78729069232940674</v>
      </c>
      <c r="E81">
        <v>1184</v>
      </c>
    </row>
    <row r="82" spans="1:5" x14ac:dyDescent="0.25">
      <c r="A82">
        <v>8300</v>
      </c>
      <c r="B82" t="s">
        <v>272</v>
      </c>
      <c r="C82">
        <v>33</v>
      </c>
      <c r="D82">
        <v>0.8262791633605957</v>
      </c>
      <c r="E82">
        <v>22175</v>
      </c>
    </row>
    <row r="83" spans="1:5" x14ac:dyDescent="0.25">
      <c r="A83">
        <v>8575</v>
      </c>
      <c r="B83" t="s">
        <v>718</v>
      </c>
      <c r="C83">
        <v>99</v>
      </c>
      <c r="D83">
        <v>0.79542577266693115</v>
      </c>
      <c r="E83">
        <v>753</v>
      </c>
    </row>
    <row r="84" spans="1:5" x14ac:dyDescent="0.25">
      <c r="A84">
        <v>8600</v>
      </c>
      <c r="B84" t="s">
        <v>494</v>
      </c>
      <c r="C84">
        <v>77</v>
      </c>
      <c r="D84">
        <v>0.93368339538574219</v>
      </c>
      <c r="E84">
        <v>965</v>
      </c>
    </row>
    <row r="85" spans="1:5" x14ac:dyDescent="0.25">
      <c r="A85">
        <v>8650</v>
      </c>
      <c r="B85" t="s">
        <v>194</v>
      </c>
      <c r="C85">
        <v>11</v>
      </c>
      <c r="D85">
        <v>0.846671462059021</v>
      </c>
      <c r="E85">
        <v>7175</v>
      </c>
    </row>
    <row r="86" spans="1:5" x14ac:dyDescent="0.25">
      <c r="A86">
        <v>8700</v>
      </c>
      <c r="B86" t="s">
        <v>482</v>
      </c>
      <c r="C86">
        <v>75</v>
      </c>
      <c r="D86">
        <v>0.94418340921401978</v>
      </c>
      <c r="E86">
        <v>1125</v>
      </c>
    </row>
    <row r="87" spans="1:5" x14ac:dyDescent="0.25">
      <c r="A87">
        <v>8725</v>
      </c>
      <c r="B87" t="s">
        <v>133</v>
      </c>
      <c r="C87">
        <v>7</v>
      </c>
      <c r="D87">
        <v>1.0546391010284424</v>
      </c>
      <c r="E87">
        <v>344</v>
      </c>
    </row>
    <row r="88" spans="1:5" x14ac:dyDescent="0.25">
      <c r="A88">
        <v>8762</v>
      </c>
      <c r="B88" t="s">
        <v>320</v>
      </c>
      <c r="C88">
        <v>53</v>
      </c>
      <c r="D88">
        <v>0.9089127779006958</v>
      </c>
      <c r="E88">
        <v>4750</v>
      </c>
    </row>
    <row r="89" spans="1:5" x14ac:dyDescent="0.25">
      <c r="A89">
        <v>8800</v>
      </c>
      <c r="B89" t="s">
        <v>332</v>
      </c>
      <c r="C89">
        <v>53</v>
      </c>
      <c r="D89">
        <v>0.75430858135223389</v>
      </c>
      <c r="E89">
        <v>7725</v>
      </c>
    </row>
    <row r="90" spans="1:5" x14ac:dyDescent="0.25">
      <c r="A90">
        <v>8925</v>
      </c>
      <c r="B90" t="s">
        <v>893</v>
      </c>
      <c r="C90">
        <v>113</v>
      </c>
      <c r="D90">
        <v>1.1197484731674194</v>
      </c>
      <c r="E90">
        <v>557</v>
      </c>
    </row>
    <row r="91" spans="1:5" x14ac:dyDescent="0.25">
      <c r="A91">
        <v>9000</v>
      </c>
      <c r="B91" t="s">
        <v>589</v>
      </c>
      <c r="C91">
        <v>86</v>
      </c>
      <c r="D91">
        <v>0.53104859590530396</v>
      </c>
      <c r="E91">
        <v>14835</v>
      </c>
    </row>
    <row r="92" spans="1:5" x14ac:dyDescent="0.25">
      <c r="A92">
        <v>9315</v>
      </c>
      <c r="B92" t="s">
        <v>296</v>
      </c>
      <c r="C92">
        <v>43</v>
      </c>
      <c r="D92">
        <v>0.88817030191421509</v>
      </c>
      <c r="E92">
        <v>1747</v>
      </c>
    </row>
    <row r="93" spans="1:5" x14ac:dyDescent="0.25">
      <c r="A93">
        <v>9350</v>
      </c>
      <c r="B93" t="s">
        <v>448</v>
      </c>
      <c r="C93">
        <v>71</v>
      </c>
      <c r="D93">
        <v>1.1407907009124756</v>
      </c>
      <c r="E93">
        <v>4142</v>
      </c>
    </row>
    <row r="94" spans="1:5" x14ac:dyDescent="0.25">
      <c r="A94">
        <v>9415</v>
      </c>
      <c r="B94" t="s">
        <v>685</v>
      </c>
      <c r="C94">
        <v>97</v>
      </c>
      <c r="D94">
        <v>0.93198961019515991</v>
      </c>
      <c r="E94">
        <v>30324</v>
      </c>
    </row>
    <row r="95" spans="1:5" x14ac:dyDescent="0.25">
      <c r="A95">
        <v>9550</v>
      </c>
      <c r="B95" t="s">
        <v>278</v>
      </c>
      <c r="C95">
        <v>35</v>
      </c>
      <c r="D95">
        <v>0.63153421878814697</v>
      </c>
      <c r="E95">
        <v>2715</v>
      </c>
    </row>
    <row r="96" spans="1:5" x14ac:dyDescent="0.25">
      <c r="A96">
        <v>9612</v>
      </c>
      <c r="B96" t="s">
        <v>462</v>
      </c>
      <c r="C96">
        <v>71</v>
      </c>
      <c r="D96">
        <v>1.3176698684692383</v>
      </c>
      <c r="E96">
        <v>1799</v>
      </c>
    </row>
    <row r="97" spans="1:5" x14ac:dyDescent="0.25">
      <c r="A97">
        <v>9625</v>
      </c>
      <c r="B97" t="s">
        <v>957</v>
      </c>
      <c r="C97">
        <v>119</v>
      </c>
      <c r="D97">
        <v>0.71742916107177734</v>
      </c>
      <c r="E97">
        <v>3026</v>
      </c>
    </row>
    <row r="98" spans="1:5" x14ac:dyDescent="0.25">
      <c r="A98">
        <v>9630</v>
      </c>
      <c r="B98" t="s">
        <v>869</v>
      </c>
      <c r="C98">
        <v>109</v>
      </c>
      <c r="D98">
        <v>0.90529263019561768</v>
      </c>
      <c r="E98">
        <v>5709</v>
      </c>
    </row>
    <row r="99" spans="1:5" x14ac:dyDescent="0.25">
      <c r="A99">
        <v>9655</v>
      </c>
      <c r="B99" t="s">
        <v>721</v>
      </c>
      <c r="C99">
        <v>99</v>
      </c>
      <c r="D99">
        <v>0.99989330768585205</v>
      </c>
      <c r="E99">
        <v>2103</v>
      </c>
    </row>
    <row r="100" spans="1:5" x14ac:dyDescent="0.25">
      <c r="A100">
        <v>9700</v>
      </c>
      <c r="B100" t="s">
        <v>614</v>
      </c>
      <c r="C100">
        <v>89</v>
      </c>
      <c r="D100">
        <v>0.63847291469573975</v>
      </c>
      <c r="E100">
        <v>1187</v>
      </c>
    </row>
    <row r="101" spans="1:5" x14ac:dyDescent="0.25">
      <c r="A101">
        <v>9725</v>
      </c>
      <c r="B101" t="s">
        <v>128</v>
      </c>
      <c r="C101">
        <v>5</v>
      </c>
      <c r="D101">
        <v>0.99076008796691895</v>
      </c>
      <c r="E101">
        <v>14617</v>
      </c>
    </row>
    <row r="102" spans="1:5" x14ac:dyDescent="0.25">
      <c r="A102">
        <v>9875</v>
      </c>
      <c r="B102" t="s">
        <v>684</v>
      </c>
      <c r="C102">
        <v>97</v>
      </c>
      <c r="D102">
        <v>0.83151400089263916</v>
      </c>
      <c r="E102">
        <v>2705</v>
      </c>
    </row>
    <row r="103" spans="1:5" x14ac:dyDescent="0.25">
      <c r="A103">
        <v>9900</v>
      </c>
      <c r="B103" t="s">
        <v>392</v>
      </c>
      <c r="C103">
        <v>63</v>
      </c>
      <c r="D103">
        <v>0.932625412940979</v>
      </c>
      <c r="E103">
        <v>187</v>
      </c>
    </row>
    <row r="104" spans="1:5" x14ac:dyDescent="0.25">
      <c r="A104">
        <v>10100</v>
      </c>
      <c r="B104" t="s">
        <v>711</v>
      </c>
      <c r="C104">
        <v>99</v>
      </c>
      <c r="D104">
        <v>0.52811503410339355</v>
      </c>
      <c r="E104">
        <v>324</v>
      </c>
    </row>
    <row r="105" spans="1:5" x14ac:dyDescent="0.25">
      <c r="A105">
        <v>10250</v>
      </c>
      <c r="B105" t="s">
        <v>148</v>
      </c>
      <c r="C105">
        <v>9</v>
      </c>
      <c r="D105">
        <v>0.9042125940322876</v>
      </c>
      <c r="E105">
        <v>9960</v>
      </c>
    </row>
    <row r="106" spans="1:5" x14ac:dyDescent="0.25">
      <c r="A106">
        <v>10275</v>
      </c>
      <c r="B106" t="s">
        <v>458</v>
      </c>
      <c r="C106">
        <v>71</v>
      </c>
      <c r="D106">
        <v>0.9943045973777771</v>
      </c>
      <c r="E106">
        <v>161804</v>
      </c>
    </row>
    <row r="107" spans="1:5" x14ac:dyDescent="0.25">
      <c r="A107">
        <v>10425</v>
      </c>
      <c r="B107" t="s">
        <v>450</v>
      </c>
      <c r="C107">
        <v>71</v>
      </c>
      <c r="D107">
        <v>1.1704157590866089</v>
      </c>
      <c r="E107">
        <v>154</v>
      </c>
    </row>
    <row r="108" spans="1:5" x14ac:dyDescent="0.25">
      <c r="A108">
        <v>10725</v>
      </c>
      <c r="B108" t="s">
        <v>285</v>
      </c>
      <c r="C108">
        <v>37</v>
      </c>
      <c r="D108">
        <v>0.74510526657104492</v>
      </c>
      <c r="E108">
        <v>2790</v>
      </c>
    </row>
    <row r="109" spans="1:5" x14ac:dyDescent="0.25">
      <c r="A109">
        <v>10825</v>
      </c>
      <c r="B109" t="s">
        <v>356</v>
      </c>
      <c r="C109">
        <v>57</v>
      </c>
      <c r="D109">
        <v>1.0726429224014282</v>
      </c>
      <c r="E109">
        <v>34254</v>
      </c>
    </row>
    <row r="110" spans="1:5" x14ac:dyDescent="0.25">
      <c r="A110">
        <v>10975</v>
      </c>
      <c r="B110" t="s">
        <v>999</v>
      </c>
      <c r="C110">
        <v>133</v>
      </c>
      <c r="D110">
        <v>0.836403489112854</v>
      </c>
      <c r="E110">
        <v>382</v>
      </c>
    </row>
    <row r="111" spans="1:5" x14ac:dyDescent="0.25">
      <c r="A111">
        <v>11050</v>
      </c>
      <c r="B111" t="s">
        <v>938</v>
      </c>
      <c r="C111">
        <v>117</v>
      </c>
      <c r="D111">
        <v>0.81151503324508667</v>
      </c>
      <c r="E111">
        <v>26520</v>
      </c>
    </row>
    <row r="112" spans="1:5" x14ac:dyDescent="0.25">
      <c r="A112">
        <v>11150</v>
      </c>
      <c r="B112" t="s">
        <v>119</v>
      </c>
      <c r="C112">
        <v>5</v>
      </c>
      <c r="D112">
        <v>0.76812261343002319</v>
      </c>
      <c r="E112">
        <v>3257</v>
      </c>
    </row>
    <row r="113" spans="1:5" x14ac:dyDescent="0.25">
      <c r="A113">
        <v>11225</v>
      </c>
      <c r="B113" t="s">
        <v>485</v>
      </c>
      <c r="C113">
        <v>75</v>
      </c>
      <c r="D113">
        <v>1.0556784868240356</v>
      </c>
      <c r="E113">
        <v>691</v>
      </c>
    </row>
    <row r="114" spans="1:5" x14ac:dyDescent="0.25">
      <c r="A114">
        <v>11285</v>
      </c>
      <c r="B114" t="s">
        <v>686</v>
      </c>
      <c r="C114">
        <v>97</v>
      </c>
      <c r="D114">
        <v>1.3232327699661255</v>
      </c>
      <c r="E114">
        <v>7111</v>
      </c>
    </row>
    <row r="115" spans="1:5" x14ac:dyDescent="0.25">
      <c r="A115">
        <v>11325</v>
      </c>
      <c r="B115" t="s">
        <v>952</v>
      </c>
      <c r="C115">
        <v>119</v>
      </c>
      <c r="D115">
        <v>0.71392625570297241</v>
      </c>
      <c r="E115">
        <v>1385</v>
      </c>
    </row>
    <row r="116" spans="1:5" x14ac:dyDescent="0.25">
      <c r="A116">
        <v>11362</v>
      </c>
      <c r="B116" t="s">
        <v>270</v>
      </c>
      <c r="C116">
        <v>33</v>
      </c>
      <c r="D116">
        <v>0.57845461368560791</v>
      </c>
      <c r="E116">
        <v>1488</v>
      </c>
    </row>
    <row r="117" spans="1:5" x14ac:dyDescent="0.25">
      <c r="A117">
        <v>11597</v>
      </c>
      <c r="B117" t="s">
        <v>444</v>
      </c>
      <c r="C117">
        <v>71</v>
      </c>
      <c r="D117">
        <v>0.58368825912475586</v>
      </c>
      <c r="E117">
        <v>274</v>
      </c>
    </row>
    <row r="118" spans="1:5" x14ac:dyDescent="0.25">
      <c r="A118">
        <v>11625</v>
      </c>
      <c r="B118" t="s">
        <v>211</v>
      </c>
      <c r="C118">
        <v>15</v>
      </c>
      <c r="D118">
        <v>0.95919811725616455</v>
      </c>
      <c r="E118">
        <v>3969</v>
      </c>
    </row>
    <row r="119" spans="1:5" x14ac:dyDescent="0.25">
      <c r="A119">
        <v>11650</v>
      </c>
      <c r="B119" t="s">
        <v>202</v>
      </c>
      <c r="C119">
        <v>15</v>
      </c>
      <c r="D119">
        <v>0.88383805751800537</v>
      </c>
      <c r="E119">
        <v>2243</v>
      </c>
    </row>
    <row r="120" spans="1:5" x14ac:dyDescent="0.25">
      <c r="A120">
        <v>11800</v>
      </c>
      <c r="B120" t="s">
        <v>287</v>
      </c>
      <c r="C120">
        <v>39</v>
      </c>
      <c r="D120">
        <v>0.87802743911743164</v>
      </c>
      <c r="E120">
        <v>3342</v>
      </c>
    </row>
    <row r="121" spans="1:5" x14ac:dyDescent="0.25">
      <c r="A121">
        <v>11912</v>
      </c>
      <c r="B121" t="s">
        <v>349</v>
      </c>
      <c r="C121">
        <v>57</v>
      </c>
      <c r="D121">
        <v>1.1005626916885376</v>
      </c>
      <c r="E121">
        <v>10992</v>
      </c>
    </row>
    <row r="122" spans="1:5" x14ac:dyDescent="0.25">
      <c r="A122">
        <v>11925</v>
      </c>
      <c r="B122" t="s">
        <v>487</v>
      </c>
      <c r="C122">
        <v>75</v>
      </c>
      <c r="D122">
        <v>0.60290056467056274</v>
      </c>
      <c r="E122">
        <v>2301</v>
      </c>
    </row>
    <row r="123" spans="1:5" x14ac:dyDescent="0.25">
      <c r="A123">
        <v>11975</v>
      </c>
      <c r="B123" t="s">
        <v>998</v>
      </c>
      <c r="C123">
        <v>133</v>
      </c>
      <c r="D123">
        <v>0.89733612537384033</v>
      </c>
      <c r="E123">
        <v>3581</v>
      </c>
    </row>
    <row r="124" spans="1:5" x14ac:dyDescent="0.25">
      <c r="A124">
        <v>12150</v>
      </c>
      <c r="B124" t="s">
        <v>242</v>
      </c>
      <c r="C124">
        <v>21</v>
      </c>
      <c r="D124">
        <v>0.647655189037323</v>
      </c>
      <c r="E124">
        <v>421</v>
      </c>
    </row>
    <row r="125" spans="1:5" x14ac:dyDescent="0.25">
      <c r="A125">
        <v>12250</v>
      </c>
      <c r="B125" t="s">
        <v>680</v>
      </c>
      <c r="C125">
        <v>95</v>
      </c>
      <c r="D125">
        <v>0.94125312566757202</v>
      </c>
      <c r="E125">
        <v>2188</v>
      </c>
    </row>
    <row r="126" spans="1:5" x14ac:dyDescent="0.25">
      <c r="A126">
        <v>12275</v>
      </c>
      <c r="B126" t="s">
        <v>940</v>
      </c>
      <c r="C126">
        <v>117</v>
      </c>
      <c r="D126">
        <v>1.0188335180282593</v>
      </c>
      <c r="E126">
        <v>2302</v>
      </c>
    </row>
    <row r="127" spans="1:5" x14ac:dyDescent="0.25">
      <c r="A127">
        <v>12300</v>
      </c>
      <c r="B127" t="s">
        <v>882</v>
      </c>
      <c r="C127">
        <v>113</v>
      </c>
      <c r="D127">
        <v>1.0666934251785278</v>
      </c>
      <c r="E127">
        <v>786</v>
      </c>
    </row>
    <row r="128" spans="1:5" x14ac:dyDescent="0.25">
      <c r="A128">
        <v>12325</v>
      </c>
      <c r="B128" t="s">
        <v>621</v>
      </c>
      <c r="C128">
        <v>91</v>
      </c>
      <c r="D128">
        <v>0.90649229288101196</v>
      </c>
      <c r="E128">
        <v>362</v>
      </c>
    </row>
    <row r="129" spans="1:5" x14ac:dyDescent="0.25">
      <c r="A129">
        <v>12412</v>
      </c>
      <c r="B129" t="s">
        <v>214</v>
      </c>
      <c r="C129">
        <v>17</v>
      </c>
      <c r="D129">
        <v>1.2160437107086182</v>
      </c>
      <c r="E129">
        <v>8191</v>
      </c>
    </row>
    <row r="130" spans="1:5" x14ac:dyDescent="0.25">
      <c r="A130">
        <v>12425</v>
      </c>
      <c r="B130" t="s">
        <v>346</v>
      </c>
      <c r="C130">
        <v>57</v>
      </c>
      <c r="D130">
        <v>1.0717860460281372</v>
      </c>
      <c r="E130">
        <v>25329</v>
      </c>
    </row>
    <row r="131" spans="1:5" x14ac:dyDescent="0.25">
      <c r="A131">
        <v>12450</v>
      </c>
      <c r="B131" t="s">
        <v>216</v>
      </c>
      <c r="C131">
        <v>17</v>
      </c>
      <c r="D131">
        <v>1.1017792224884033</v>
      </c>
      <c r="E131">
        <v>8545</v>
      </c>
    </row>
    <row r="132" spans="1:5" x14ac:dyDescent="0.25">
      <c r="A132">
        <v>12675</v>
      </c>
      <c r="B132" t="s">
        <v>659</v>
      </c>
      <c r="C132">
        <v>95</v>
      </c>
      <c r="D132">
        <v>0.74118798971176147</v>
      </c>
      <c r="E132">
        <v>2926</v>
      </c>
    </row>
    <row r="133" spans="1:5" x14ac:dyDescent="0.25">
      <c r="A133">
        <v>12875</v>
      </c>
      <c r="B133" t="s">
        <v>785</v>
      </c>
      <c r="C133">
        <v>103</v>
      </c>
      <c r="D133">
        <v>0.94508570432662964</v>
      </c>
      <c r="E133">
        <v>109210</v>
      </c>
    </row>
    <row r="134" spans="1:5" x14ac:dyDescent="0.25">
      <c r="A134">
        <v>12925</v>
      </c>
      <c r="B134" t="s">
        <v>421</v>
      </c>
      <c r="C134">
        <v>69</v>
      </c>
      <c r="D134">
        <v>1.0752630233764648</v>
      </c>
      <c r="E134">
        <v>29582</v>
      </c>
    </row>
    <row r="135" spans="1:5" x14ac:dyDescent="0.25">
      <c r="A135">
        <v>12950</v>
      </c>
      <c r="B135" t="s">
        <v>207</v>
      </c>
      <c r="C135">
        <v>15</v>
      </c>
      <c r="D135">
        <v>0.77896052598953247</v>
      </c>
      <c r="E135">
        <v>2933</v>
      </c>
    </row>
    <row r="136" spans="1:5" x14ac:dyDescent="0.25">
      <c r="A136">
        <v>13000</v>
      </c>
      <c r="B136" t="s">
        <v>313</v>
      </c>
      <c r="C136">
        <v>51</v>
      </c>
      <c r="D136">
        <v>1.1770257949829102</v>
      </c>
      <c r="E136">
        <v>7184</v>
      </c>
    </row>
    <row r="137" spans="1:5" x14ac:dyDescent="0.25">
      <c r="A137">
        <v>13050</v>
      </c>
      <c r="B137" t="s">
        <v>741</v>
      </c>
      <c r="C137">
        <v>99</v>
      </c>
      <c r="D137">
        <v>0.78680884838104248</v>
      </c>
      <c r="E137">
        <v>93</v>
      </c>
    </row>
    <row r="138" spans="1:5" x14ac:dyDescent="0.25">
      <c r="A138">
        <v>13125</v>
      </c>
      <c r="B138" t="s">
        <v>1004</v>
      </c>
      <c r="C138">
        <v>113</v>
      </c>
      <c r="D138">
        <v>-999</v>
      </c>
      <c r="E138">
        <v>44</v>
      </c>
    </row>
    <row r="139" spans="1:5" x14ac:dyDescent="0.25">
      <c r="A139">
        <v>13150</v>
      </c>
      <c r="B139" t="s">
        <v>142</v>
      </c>
      <c r="C139">
        <v>9</v>
      </c>
      <c r="D139">
        <v>0.71573591232299805</v>
      </c>
      <c r="E139">
        <v>17261</v>
      </c>
    </row>
    <row r="140" spans="1:5" x14ac:dyDescent="0.25">
      <c r="A140">
        <v>13175</v>
      </c>
      <c r="B140" t="s">
        <v>155</v>
      </c>
      <c r="C140">
        <v>9</v>
      </c>
      <c r="D140">
        <v>1.0232173204421997</v>
      </c>
      <c r="E140">
        <v>11287</v>
      </c>
    </row>
    <row r="141" spans="1:5" x14ac:dyDescent="0.25">
      <c r="A141">
        <v>13225</v>
      </c>
      <c r="B141" t="s">
        <v>149</v>
      </c>
      <c r="C141">
        <v>9</v>
      </c>
      <c r="D141">
        <v>0.51722639799118042</v>
      </c>
      <c r="E141">
        <v>4802</v>
      </c>
    </row>
    <row r="142" spans="1:5" x14ac:dyDescent="0.25">
      <c r="A142">
        <v>13275</v>
      </c>
      <c r="B142" t="s">
        <v>163</v>
      </c>
      <c r="C142">
        <v>11</v>
      </c>
      <c r="D142">
        <v>1.004610538482666</v>
      </c>
      <c r="E142">
        <v>55590</v>
      </c>
    </row>
    <row r="143" spans="1:5" x14ac:dyDescent="0.25">
      <c r="A143">
        <v>13400</v>
      </c>
      <c r="B143" t="s">
        <v>951</v>
      </c>
      <c r="C143">
        <v>119</v>
      </c>
      <c r="D143">
        <v>0.74600160121917725</v>
      </c>
      <c r="E143">
        <v>648</v>
      </c>
    </row>
    <row r="144" spans="1:5" x14ac:dyDescent="0.25">
      <c r="A144">
        <v>13775</v>
      </c>
      <c r="B144" t="s">
        <v>831</v>
      </c>
      <c r="C144">
        <v>105</v>
      </c>
      <c r="D144">
        <v>0.73484373092651367</v>
      </c>
      <c r="E144">
        <v>5899</v>
      </c>
    </row>
    <row r="145" spans="1:5" x14ac:dyDescent="0.25">
      <c r="A145">
        <v>13965</v>
      </c>
      <c r="B145" t="s">
        <v>767</v>
      </c>
      <c r="C145">
        <v>101</v>
      </c>
      <c r="D145">
        <v>1.5576506853103638</v>
      </c>
      <c r="E145">
        <v>3001</v>
      </c>
    </row>
    <row r="146" spans="1:5" x14ac:dyDescent="0.25">
      <c r="A146">
        <v>14050</v>
      </c>
      <c r="B146" t="s">
        <v>658</v>
      </c>
      <c r="C146">
        <v>95</v>
      </c>
      <c r="D146">
        <v>1.1486107110977173</v>
      </c>
      <c r="E146">
        <v>15382</v>
      </c>
    </row>
    <row r="147" spans="1:5" x14ac:dyDescent="0.25">
      <c r="A147">
        <v>14125</v>
      </c>
      <c r="B147" t="s">
        <v>188</v>
      </c>
      <c r="C147">
        <v>11</v>
      </c>
      <c r="D147">
        <v>1.2762465476989746</v>
      </c>
      <c r="E147">
        <v>32058</v>
      </c>
    </row>
    <row r="148" spans="1:5" x14ac:dyDescent="0.25">
      <c r="A148">
        <v>14250</v>
      </c>
      <c r="B148" t="s">
        <v>562</v>
      </c>
      <c r="C148">
        <v>86</v>
      </c>
      <c r="D148">
        <v>1.3727259635925293</v>
      </c>
      <c r="E148">
        <v>49319</v>
      </c>
    </row>
    <row r="149" spans="1:5" x14ac:dyDescent="0.25">
      <c r="A149">
        <v>14400</v>
      </c>
      <c r="B149" t="s">
        <v>168</v>
      </c>
      <c r="C149">
        <v>11</v>
      </c>
      <c r="D149">
        <v>1.1056702136993408</v>
      </c>
      <c r="E149">
        <v>125150</v>
      </c>
    </row>
    <row r="150" spans="1:5" x14ac:dyDescent="0.25">
      <c r="A150">
        <v>14412</v>
      </c>
      <c r="B150" t="s">
        <v>583</v>
      </c>
      <c r="C150">
        <v>86</v>
      </c>
      <c r="D150">
        <v>1.0324170589447021</v>
      </c>
      <c r="E150">
        <v>25318</v>
      </c>
    </row>
    <row r="151" spans="1:5" x14ac:dyDescent="0.25">
      <c r="A151">
        <v>14700</v>
      </c>
      <c r="B151" t="s">
        <v>509</v>
      </c>
      <c r="C151">
        <v>81</v>
      </c>
      <c r="D151">
        <v>1.0014352798461914</v>
      </c>
      <c r="E151">
        <v>4114</v>
      </c>
    </row>
    <row r="152" spans="1:5" x14ac:dyDescent="0.25">
      <c r="A152">
        <v>14850</v>
      </c>
      <c r="B152" t="s">
        <v>401</v>
      </c>
      <c r="C152">
        <v>63</v>
      </c>
      <c r="D152">
        <v>0.73489171266555786</v>
      </c>
      <c r="E152">
        <v>739</v>
      </c>
    </row>
    <row r="153" spans="1:5" x14ac:dyDescent="0.25">
      <c r="A153">
        <v>14895</v>
      </c>
      <c r="B153" t="s">
        <v>590</v>
      </c>
      <c r="C153">
        <v>86</v>
      </c>
      <c r="D153">
        <v>1.0087181329727173</v>
      </c>
      <c r="E153">
        <v>48349</v>
      </c>
    </row>
    <row r="154" spans="1:5" x14ac:dyDescent="0.25">
      <c r="A154">
        <v>15055</v>
      </c>
      <c r="B154" t="s">
        <v>584</v>
      </c>
      <c r="C154">
        <v>86</v>
      </c>
      <c r="D154">
        <v>1.2786139249801636</v>
      </c>
      <c r="E154">
        <v>17156</v>
      </c>
    </row>
    <row r="155" spans="1:5" x14ac:dyDescent="0.25">
      <c r="A155">
        <v>15300</v>
      </c>
      <c r="B155" t="s">
        <v>989</v>
      </c>
      <c r="C155">
        <v>129</v>
      </c>
      <c r="D155">
        <v>0.87594527006149292</v>
      </c>
      <c r="E155">
        <v>3790</v>
      </c>
    </row>
    <row r="156" spans="1:5" x14ac:dyDescent="0.25">
      <c r="A156">
        <v>15325</v>
      </c>
      <c r="B156" t="s">
        <v>865</v>
      </c>
      <c r="C156">
        <v>109</v>
      </c>
      <c r="D156">
        <v>0.85365527868270874</v>
      </c>
      <c r="E156">
        <v>884</v>
      </c>
    </row>
    <row r="157" spans="1:5" x14ac:dyDescent="0.25">
      <c r="A157">
        <v>15375</v>
      </c>
      <c r="B157" t="s">
        <v>853</v>
      </c>
      <c r="C157">
        <v>107</v>
      </c>
      <c r="D157">
        <v>0.80286818742752075</v>
      </c>
      <c r="E157">
        <v>1935</v>
      </c>
    </row>
    <row r="158" spans="1:5" x14ac:dyDescent="0.25">
      <c r="A158">
        <v>15475</v>
      </c>
      <c r="B158" t="s">
        <v>617</v>
      </c>
      <c r="C158">
        <v>91</v>
      </c>
      <c r="D158">
        <v>0.91227197647094727</v>
      </c>
      <c r="E158">
        <v>22099</v>
      </c>
    </row>
    <row r="159" spans="1:5" x14ac:dyDescent="0.25">
      <c r="A159">
        <v>15515</v>
      </c>
      <c r="B159" t="s">
        <v>834</v>
      </c>
      <c r="C159">
        <v>105</v>
      </c>
      <c r="D159">
        <v>0.88498008251190186</v>
      </c>
      <c r="E159">
        <v>1526</v>
      </c>
    </row>
    <row r="160" spans="1:5" x14ac:dyDescent="0.25">
      <c r="A160">
        <v>15575</v>
      </c>
      <c r="B160" t="s">
        <v>260</v>
      </c>
      <c r="C160">
        <v>29</v>
      </c>
      <c r="D160">
        <v>0.81706172227859497</v>
      </c>
      <c r="E160">
        <v>2159</v>
      </c>
    </row>
    <row r="161" spans="1:5" x14ac:dyDescent="0.25">
      <c r="A161">
        <v>15725</v>
      </c>
      <c r="B161" t="s">
        <v>841</v>
      </c>
      <c r="C161">
        <v>105</v>
      </c>
      <c r="D161">
        <v>0.7808908224105835</v>
      </c>
      <c r="E161">
        <v>6049</v>
      </c>
    </row>
    <row r="162" spans="1:5" x14ac:dyDescent="0.25">
      <c r="A162">
        <v>15775</v>
      </c>
      <c r="B162" t="s">
        <v>213</v>
      </c>
      <c r="C162">
        <v>17</v>
      </c>
      <c r="D162">
        <v>0.93313568830490112</v>
      </c>
      <c r="E162">
        <v>3072</v>
      </c>
    </row>
    <row r="163" spans="1:5" x14ac:dyDescent="0.25">
      <c r="A163">
        <v>15800</v>
      </c>
      <c r="B163" t="s">
        <v>768</v>
      </c>
      <c r="C163">
        <v>101</v>
      </c>
      <c r="D163">
        <v>0.90265870094299316</v>
      </c>
      <c r="E163">
        <v>923</v>
      </c>
    </row>
    <row r="164" spans="1:5" x14ac:dyDescent="0.25">
      <c r="A164">
        <v>15862</v>
      </c>
      <c r="B164" t="s">
        <v>610</v>
      </c>
      <c r="C164">
        <v>87</v>
      </c>
      <c r="D164">
        <v>1.0434330701828003</v>
      </c>
      <c r="E164">
        <v>1703</v>
      </c>
    </row>
    <row r="165" spans="1:5" x14ac:dyDescent="0.25">
      <c r="A165">
        <v>15968</v>
      </c>
      <c r="B165" t="s">
        <v>541</v>
      </c>
      <c r="C165">
        <v>86</v>
      </c>
      <c r="D165">
        <v>1.1656924486160278</v>
      </c>
      <c r="E165">
        <v>42573</v>
      </c>
    </row>
    <row r="166" spans="1:5" x14ac:dyDescent="0.25">
      <c r="A166">
        <v>16050</v>
      </c>
      <c r="B166" t="s">
        <v>826</v>
      </c>
      <c r="C166">
        <v>105</v>
      </c>
      <c r="D166">
        <v>1.1077029705047607</v>
      </c>
      <c r="E166">
        <v>8918</v>
      </c>
    </row>
    <row r="167" spans="1:5" x14ac:dyDescent="0.25">
      <c r="A167">
        <v>16062</v>
      </c>
      <c r="B167" t="s">
        <v>452</v>
      </c>
      <c r="C167">
        <v>71</v>
      </c>
      <c r="D167">
        <v>0.95075750350952148</v>
      </c>
      <c r="E167">
        <v>12177</v>
      </c>
    </row>
    <row r="168" spans="1:5" x14ac:dyDescent="0.25">
      <c r="A168">
        <v>16100</v>
      </c>
      <c r="B168" t="s">
        <v>630</v>
      </c>
      <c r="C168">
        <v>93</v>
      </c>
      <c r="D168">
        <v>0.77179855108261108</v>
      </c>
      <c r="E168">
        <v>869</v>
      </c>
    </row>
    <row r="169" spans="1:5" x14ac:dyDescent="0.25">
      <c r="A169">
        <v>16125</v>
      </c>
      <c r="B169" t="s">
        <v>745</v>
      </c>
      <c r="C169">
        <v>101</v>
      </c>
      <c r="D169">
        <v>0.70230668783187866</v>
      </c>
      <c r="E169">
        <v>6548</v>
      </c>
    </row>
    <row r="170" spans="1:5" x14ac:dyDescent="0.25">
      <c r="A170">
        <v>16175</v>
      </c>
      <c r="B170" t="s">
        <v>751</v>
      </c>
      <c r="C170">
        <v>101</v>
      </c>
      <c r="D170">
        <v>0.58799219131469727</v>
      </c>
      <c r="E170">
        <v>2491</v>
      </c>
    </row>
    <row r="171" spans="1:5" x14ac:dyDescent="0.25">
      <c r="A171">
        <v>16335</v>
      </c>
      <c r="B171" t="s">
        <v>190</v>
      </c>
      <c r="C171">
        <v>11</v>
      </c>
      <c r="D171">
        <v>0.82684224843978882</v>
      </c>
      <c r="E171">
        <v>30531</v>
      </c>
    </row>
    <row r="172" spans="1:5" x14ac:dyDescent="0.25">
      <c r="A172">
        <v>16450</v>
      </c>
      <c r="B172" t="s">
        <v>817</v>
      </c>
      <c r="C172">
        <v>105</v>
      </c>
      <c r="D172">
        <v>0.87177538871765137</v>
      </c>
      <c r="E172">
        <v>3022</v>
      </c>
    </row>
    <row r="173" spans="1:5" x14ac:dyDescent="0.25">
      <c r="A173">
        <v>16475</v>
      </c>
      <c r="B173" t="s">
        <v>181</v>
      </c>
      <c r="C173">
        <v>11</v>
      </c>
      <c r="D173">
        <v>1.0474843978881836</v>
      </c>
      <c r="E173">
        <v>95721</v>
      </c>
    </row>
    <row r="174" spans="1:5" x14ac:dyDescent="0.25">
      <c r="A174">
        <v>16500</v>
      </c>
      <c r="B174" t="s">
        <v>410</v>
      </c>
      <c r="C174">
        <v>67</v>
      </c>
      <c r="D174">
        <v>0.9756847620010376</v>
      </c>
      <c r="E174">
        <v>178</v>
      </c>
    </row>
    <row r="175" spans="1:5" x14ac:dyDescent="0.25">
      <c r="A175">
        <v>16525</v>
      </c>
      <c r="B175" t="s">
        <v>974</v>
      </c>
      <c r="C175">
        <v>127</v>
      </c>
      <c r="D175">
        <v>0.74008452892303467</v>
      </c>
      <c r="E175">
        <v>61913</v>
      </c>
    </row>
    <row r="176" spans="1:5" x14ac:dyDescent="0.25">
      <c r="A176">
        <v>16550</v>
      </c>
      <c r="B176" t="s">
        <v>980</v>
      </c>
      <c r="C176">
        <v>127</v>
      </c>
      <c r="D176">
        <v>1.0013711452484131</v>
      </c>
      <c r="E176">
        <v>4278</v>
      </c>
    </row>
    <row r="177" spans="1:5" x14ac:dyDescent="0.25">
      <c r="A177">
        <v>16675</v>
      </c>
      <c r="B177" t="s">
        <v>982</v>
      </c>
      <c r="C177">
        <v>127</v>
      </c>
      <c r="D177">
        <v>1.0951954126358032</v>
      </c>
      <c r="E177">
        <v>19404</v>
      </c>
    </row>
    <row r="178" spans="1:5" x14ac:dyDescent="0.25">
      <c r="A178">
        <v>16725</v>
      </c>
      <c r="B178" t="s">
        <v>179</v>
      </c>
      <c r="C178">
        <v>11</v>
      </c>
      <c r="D178">
        <v>0.8162650465965271</v>
      </c>
      <c r="E178">
        <v>77341</v>
      </c>
    </row>
    <row r="179" spans="1:5" x14ac:dyDescent="0.25">
      <c r="A179">
        <v>16800</v>
      </c>
      <c r="B179" t="s">
        <v>993</v>
      </c>
      <c r="C179">
        <v>131</v>
      </c>
      <c r="D179">
        <v>0.67981129884719849</v>
      </c>
      <c r="E179">
        <v>5410</v>
      </c>
    </row>
    <row r="180" spans="1:5" x14ac:dyDescent="0.25">
      <c r="A180">
        <v>16875</v>
      </c>
      <c r="B180" t="s">
        <v>967</v>
      </c>
      <c r="C180">
        <v>127</v>
      </c>
      <c r="D180">
        <v>0.90458798408508301</v>
      </c>
      <c r="E180">
        <v>27872</v>
      </c>
    </row>
    <row r="181" spans="1:5" x14ac:dyDescent="0.25">
      <c r="A181">
        <v>16937</v>
      </c>
      <c r="B181" t="s">
        <v>972</v>
      </c>
      <c r="C181">
        <v>127</v>
      </c>
      <c r="D181">
        <v>0.51988691091537476</v>
      </c>
      <c r="E181">
        <v>988</v>
      </c>
    </row>
    <row r="182" spans="1:5" x14ac:dyDescent="0.25">
      <c r="A182">
        <v>16975</v>
      </c>
      <c r="B182" t="s">
        <v>987</v>
      </c>
      <c r="C182">
        <v>127</v>
      </c>
      <c r="D182">
        <v>1.0390539169311523</v>
      </c>
      <c r="E182">
        <v>3639</v>
      </c>
    </row>
    <row r="183" spans="1:5" x14ac:dyDescent="0.25">
      <c r="A183">
        <v>17100</v>
      </c>
      <c r="B183" t="s">
        <v>705</v>
      </c>
      <c r="C183">
        <v>99</v>
      </c>
      <c r="D183">
        <v>0.94456708431243896</v>
      </c>
      <c r="E183">
        <v>62828</v>
      </c>
    </row>
    <row r="184" spans="1:5" x14ac:dyDescent="0.25">
      <c r="A184">
        <v>17200</v>
      </c>
      <c r="B184" t="s">
        <v>976</v>
      </c>
      <c r="C184">
        <v>127</v>
      </c>
      <c r="D184">
        <v>0.99397295713424683</v>
      </c>
      <c r="E184">
        <v>85765</v>
      </c>
    </row>
    <row r="185" spans="1:5" x14ac:dyDescent="0.25">
      <c r="A185">
        <v>17300</v>
      </c>
      <c r="B185" t="s">
        <v>913</v>
      </c>
      <c r="C185">
        <v>115</v>
      </c>
      <c r="D185">
        <v>0.97692006826400757</v>
      </c>
      <c r="E185">
        <v>3624</v>
      </c>
    </row>
    <row r="186" spans="1:5" x14ac:dyDescent="0.25">
      <c r="A186">
        <v>17325</v>
      </c>
      <c r="B186" t="s">
        <v>628</v>
      </c>
      <c r="C186">
        <v>91</v>
      </c>
      <c r="D186">
        <v>1.0679041147232056</v>
      </c>
      <c r="E186">
        <v>12840</v>
      </c>
    </row>
    <row r="187" spans="1:5" x14ac:dyDescent="0.25">
      <c r="A187">
        <v>17450</v>
      </c>
      <c r="B187" t="s">
        <v>1005</v>
      </c>
      <c r="C187">
        <v>113</v>
      </c>
      <c r="D187">
        <v>-999</v>
      </c>
      <c r="E187">
        <v>79</v>
      </c>
    </row>
    <row r="188" spans="1:5" x14ac:dyDescent="0.25">
      <c r="A188">
        <v>17710</v>
      </c>
      <c r="B188" t="s">
        <v>890</v>
      </c>
      <c r="C188">
        <v>113</v>
      </c>
      <c r="D188">
        <v>1.0757465362548828</v>
      </c>
      <c r="E188">
        <v>171</v>
      </c>
    </row>
    <row r="189" spans="1:5" x14ac:dyDescent="0.25">
      <c r="A189">
        <v>17725</v>
      </c>
      <c r="B189" t="s">
        <v>642</v>
      </c>
      <c r="C189">
        <v>95</v>
      </c>
      <c r="D189">
        <v>1.2282195091247559</v>
      </c>
      <c r="E189">
        <v>12028</v>
      </c>
    </row>
    <row r="190" spans="1:5" x14ac:dyDescent="0.25">
      <c r="A190">
        <v>17935</v>
      </c>
      <c r="B190" t="s">
        <v>550</v>
      </c>
      <c r="C190">
        <v>86</v>
      </c>
      <c r="D190">
        <v>1.2461428642272949</v>
      </c>
      <c r="E190">
        <v>49363</v>
      </c>
    </row>
    <row r="191" spans="1:5" x14ac:dyDescent="0.25">
      <c r="A191">
        <v>18075</v>
      </c>
      <c r="B191" t="s">
        <v>351</v>
      </c>
      <c r="C191">
        <v>57</v>
      </c>
      <c r="D191">
        <v>0.58054399490356445</v>
      </c>
      <c r="E191">
        <v>4284</v>
      </c>
    </row>
    <row r="192" spans="1:5" x14ac:dyDescent="0.25">
      <c r="A192">
        <v>18425</v>
      </c>
      <c r="B192" t="s">
        <v>605</v>
      </c>
      <c r="C192">
        <v>87</v>
      </c>
      <c r="D192">
        <v>0.90927428007125854</v>
      </c>
      <c r="E192">
        <v>621</v>
      </c>
    </row>
    <row r="193" spans="1:5" x14ac:dyDescent="0.25">
      <c r="A193">
        <v>18550</v>
      </c>
      <c r="B193" t="s">
        <v>823</v>
      </c>
      <c r="C193">
        <v>105</v>
      </c>
      <c r="D193">
        <v>0.94267439842224121</v>
      </c>
      <c r="E193">
        <v>3833</v>
      </c>
    </row>
    <row r="194" spans="1:5" x14ac:dyDescent="0.25">
      <c r="A194">
        <v>18575</v>
      </c>
      <c r="B194" t="s">
        <v>802</v>
      </c>
      <c r="C194">
        <v>103</v>
      </c>
      <c r="D194">
        <v>0.99344408512115479</v>
      </c>
      <c r="E194">
        <v>35538</v>
      </c>
    </row>
    <row r="195" spans="1:5" x14ac:dyDescent="0.25">
      <c r="A195">
        <v>18675</v>
      </c>
      <c r="B195" t="s">
        <v>515</v>
      </c>
      <c r="C195">
        <v>83</v>
      </c>
      <c r="D195">
        <v>0.63113963603973389</v>
      </c>
      <c r="E195">
        <v>1686</v>
      </c>
    </row>
    <row r="196" spans="1:5" x14ac:dyDescent="0.25">
      <c r="A196">
        <v>18875</v>
      </c>
      <c r="B196" t="s">
        <v>821</v>
      </c>
      <c r="C196">
        <v>105</v>
      </c>
      <c r="D196">
        <v>0.94875895977020264</v>
      </c>
      <c r="E196">
        <v>2590</v>
      </c>
    </row>
    <row r="197" spans="1:5" x14ac:dyDescent="0.25">
      <c r="A197">
        <v>19025</v>
      </c>
      <c r="B197" t="s">
        <v>483</v>
      </c>
      <c r="C197">
        <v>75</v>
      </c>
      <c r="D197">
        <v>0.78163611888885498</v>
      </c>
      <c r="E197">
        <v>2109</v>
      </c>
    </row>
    <row r="198" spans="1:5" x14ac:dyDescent="0.25">
      <c r="A198">
        <v>19206</v>
      </c>
      <c r="B198" t="s">
        <v>789</v>
      </c>
      <c r="C198">
        <v>103</v>
      </c>
      <c r="D198">
        <v>1.2252264022827148</v>
      </c>
      <c r="E198">
        <v>32335</v>
      </c>
    </row>
    <row r="199" spans="1:5" x14ac:dyDescent="0.25">
      <c r="A199">
        <v>19212</v>
      </c>
      <c r="B199" t="s">
        <v>342</v>
      </c>
      <c r="C199">
        <v>57</v>
      </c>
      <c r="D199">
        <v>0.81592750549316406</v>
      </c>
      <c r="E199">
        <v>23995</v>
      </c>
    </row>
    <row r="200" spans="1:5" x14ac:dyDescent="0.25">
      <c r="A200">
        <v>19275</v>
      </c>
      <c r="B200" t="s">
        <v>903</v>
      </c>
      <c r="C200">
        <v>113</v>
      </c>
      <c r="D200">
        <v>0.77455902099609375</v>
      </c>
      <c r="E200">
        <v>11337</v>
      </c>
    </row>
    <row r="201" spans="1:5" x14ac:dyDescent="0.25">
      <c r="A201">
        <v>19350</v>
      </c>
      <c r="B201" t="s">
        <v>852</v>
      </c>
      <c r="C201">
        <v>107</v>
      </c>
      <c r="D201">
        <v>0.91210180521011353</v>
      </c>
      <c r="E201">
        <v>1883</v>
      </c>
    </row>
    <row r="202" spans="1:5" x14ac:dyDescent="0.25">
      <c r="A202">
        <v>19400</v>
      </c>
      <c r="B202" t="s">
        <v>284</v>
      </c>
      <c r="C202">
        <v>37</v>
      </c>
      <c r="D202">
        <v>0.95694148540496826</v>
      </c>
      <c r="E202">
        <v>1953</v>
      </c>
    </row>
    <row r="203" spans="1:5" x14ac:dyDescent="0.25">
      <c r="A203">
        <v>19575</v>
      </c>
      <c r="B203" t="s">
        <v>481</v>
      </c>
      <c r="C203">
        <v>75</v>
      </c>
      <c r="D203">
        <v>1.1594465970993042</v>
      </c>
      <c r="E203">
        <v>529</v>
      </c>
    </row>
    <row r="204" spans="1:5" x14ac:dyDescent="0.25">
      <c r="A204">
        <v>19650</v>
      </c>
      <c r="B204" t="s">
        <v>640</v>
      </c>
      <c r="C204">
        <v>95</v>
      </c>
      <c r="D204">
        <v>0.59329032897949219</v>
      </c>
      <c r="E204">
        <v>2258</v>
      </c>
    </row>
    <row r="205" spans="1:5" x14ac:dyDescent="0.25">
      <c r="A205">
        <v>19725</v>
      </c>
      <c r="B205" t="s">
        <v>1000</v>
      </c>
      <c r="C205">
        <v>133</v>
      </c>
      <c r="D205">
        <v>0.93619906902313232</v>
      </c>
      <c r="E205">
        <v>266</v>
      </c>
    </row>
    <row r="206" spans="1:5" x14ac:dyDescent="0.25">
      <c r="A206">
        <v>19825</v>
      </c>
      <c r="B206" t="s">
        <v>975</v>
      </c>
      <c r="C206">
        <v>127</v>
      </c>
      <c r="D206">
        <v>0.99927347898483276</v>
      </c>
      <c r="E206">
        <v>20879</v>
      </c>
    </row>
    <row r="207" spans="1:5" x14ac:dyDescent="0.25">
      <c r="A207">
        <v>19900</v>
      </c>
      <c r="B207" t="s">
        <v>665</v>
      </c>
      <c r="C207">
        <v>95</v>
      </c>
      <c r="D207">
        <v>1.2028317451477051</v>
      </c>
      <c r="E207">
        <v>2624</v>
      </c>
    </row>
    <row r="208" spans="1:5" x14ac:dyDescent="0.25">
      <c r="A208">
        <v>20050</v>
      </c>
      <c r="B208" t="s">
        <v>627</v>
      </c>
      <c r="C208">
        <v>91</v>
      </c>
      <c r="D208">
        <v>0.73497825860977173</v>
      </c>
      <c r="E208">
        <v>2417</v>
      </c>
    </row>
    <row r="209" spans="1:5" x14ac:dyDescent="0.25">
      <c r="A209">
        <v>20108</v>
      </c>
      <c r="B209" t="s">
        <v>347</v>
      </c>
      <c r="C209">
        <v>57</v>
      </c>
      <c r="D209">
        <v>0.80638837814331055</v>
      </c>
      <c r="E209">
        <v>36735</v>
      </c>
    </row>
    <row r="210" spans="1:5" x14ac:dyDescent="0.25">
      <c r="A210">
        <v>20275</v>
      </c>
      <c r="B210" t="s">
        <v>764</v>
      </c>
      <c r="C210">
        <v>101</v>
      </c>
      <c r="D210">
        <v>0.8114439845085144</v>
      </c>
      <c r="E210">
        <v>14301</v>
      </c>
    </row>
    <row r="211" spans="1:5" x14ac:dyDescent="0.25">
      <c r="A211">
        <v>20375</v>
      </c>
      <c r="B211" t="s">
        <v>508</v>
      </c>
      <c r="C211">
        <v>81</v>
      </c>
      <c r="D211">
        <v>0.77213519811630249</v>
      </c>
      <c r="E211">
        <v>3314</v>
      </c>
    </row>
    <row r="212" spans="1:5" x14ac:dyDescent="0.25">
      <c r="A212">
        <v>20650</v>
      </c>
      <c r="B212" t="s">
        <v>569</v>
      </c>
      <c r="C212">
        <v>86</v>
      </c>
      <c r="D212">
        <v>1.0381271839141846</v>
      </c>
      <c r="E212">
        <v>2404</v>
      </c>
    </row>
    <row r="213" spans="1:5" x14ac:dyDescent="0.25">
      <c r="A213">
        <v>20825</v>
      </c>
      <c r="B213" t="s">
        <v>924</v>
      </c>
      <c r="C213">
        <v>115</v>
      </c>
      <c r="D213">
        <v>0.87907087802886963</v>
      </c>
      <c r="E213">
        <v>14366</v>
      </c>
    </row>
    <row r="214" spans="1:5" x14ac:dyDescent="0.25">
      <c r="A214">
        <v>20925</v>
      </c>
      <c r="B214" t="s">
        <v>276</v>
      </c>
      <c r="C214">
        <v>33</v>
      </c>
      <c r="D214">
        <v>0.93108546733856201</v>
      </c>
      <c r="E214">
        <v>20784</v>
      </c>
    </row>
    <row r="215" spans="1:5" x14ac:dyDescent="0.25">
      <c r="A215">
        <v>21150</v>
      </c>
      <c r="B215" t="s">
        <v>455</v>
      </c>
      <c r="C215">
        <v>71</v>
      </c>
      <c r="D215">
        <v>1.1597245931625366</v>
      </c>
      <c r="E215">
        <v>22649</v>
      </c>
    </row>
    <row r="216" spans="1:5" x14ac:dyDescent="0.25">
      <c r="A216">
        <v>21250</v>
      </c>
      <c r="B216" t="s">
        <v>375</v>
      </c>
      <c r="C216">
        <v>59</v>
      </c>
      <c r="D216">
        <v>0.91932755708694458</v>
      </c>
      <c r="E216">
        <v>326</v>
      </c>
    </row>
    <row r="217" spans="1:5" x14ac:dyDescent="0.25">
      <c r="A217">
        <v>21350</v>
      </c>
      <c r="B217" t="s">
        <v>426</v>
      </c>
      <c r="C217">
        <v>69</v>
      </c>
      <c r="D217">
        <v>0.85186052322387695</v>
      </c>
      <c r="E217">
        <v>18920</v>
      </c>
    </row>
    <row r="218" spans="1:5" x14ac:dyDescent="0.25">
      <c r="A218">
        <v>21425</v>
      </c>
      <c r="B218" t="s">
        <v>251</v>
      </c>
      <c r="C218">
        <v>21</v>
      </c>
      <c r="D218">
        <v>0.8301081657409668</v>
      </c>
      <c r="E218">
        <v>327</v>
      </c>
    </row>
    <row r="219" spans="1:5" x14ac:dyDescent="0.25">
      <c r="A219">
        <v>21750</v>
      </c>
      <c r="B219" t="s">
        <v>634</v>
      </c>
      <c r="C219">
        <v>95</v>
      </c>
      <c r="D219">
        <v>0.87395614385604858</v>
      </c>
      <c r="E219">
        <v>10457</v>
      </c>
    </row>
    <row r="220" spans="1:5" x14ac:dyDescent="0.25">
      <c r="A220">
        <v>21850</v>
      </c>
      <c r="B220" t="s">
        <v>486</v>
      </c>
      <c r="C220">
        <v>75</v>
      </c>
      <c r="D220">
        <v>0.96056503057479858</v>
      </c>
      <c r="E220">
        <v>1109</v>
      </c>
    </row>
    <row r="221" spans="1:5" x14ac:dyDescent="0.25">
      <c r="A221">
        <v>21945</v>
      </c>
      <c r="B221" t="s">
        <v>798</v>
      </c>
      <c r="C221">
        <v>103</v>
      </c>
      <c r="D221">
        <v>1.2174711227416992</v>
      </c>
      <c r="E221">
        <v>3235</v>
      </c>
    </row>
    <row r="222" spans="1:5" x14ac:dyDescent="0.25">
      <c r="A222">
        <v>22100</v>
      </c>
      <c r="B222" t="s">
        <v>378</v>
      </c>
      <c r="C222">
        <v>61</v>
      </c>
      <c r="D222">
        <v>0.66024619340896606</v>
      </c>
      <c r="E222">
        <v>5312</v>
      </c>
    </row>
    <row r="223" spans="1:5" x14ac:dyDescent="0.25">
      <c r="A223">
        <v>22175</v>
      </c>
      <c r="B223" t="s">
        <v>616</v>
      </c>
      <c r="C223">
        <v>89</v>
      </c>
      <c r="D223">
        <v>0.94420468807220459</v>
      </c>
      <c r="E223">
        <v>11851</v>
      </c>
    </row>
    <row r="224" spans="1:5" x14ac:dyDescent="0.25">
      <c r="A224">
        <v>22225</v>
      </c>
      <c r="B224" t="s">
        <v>432</v>
      </c>
      <c r="C224">
        <v>69</v>
      </c>
      <c r="D224">
        <v>0.52454268932342529</v>
      </c>
      <c r="E224">
        <v>277</v>
      </c>
    </row>
    <row r="225" spans="1:5" x14ac:dyDescent="0.25">
      <c r="A225">
        <v>22250</v>
      </c>
      <c r="B225" t="s">
        <v>943</v>
      </c>
      <c r="C225">
        <v>117</v>
      </c>
      <c r="D225">
        <v>0.93492907285690308</v>
      </c>
      <c r="E225">
        <v>8123</v>
      </c>
    </row>
    <row r="226" spans="1:5" x14ac:dyDescent="0.25">
      <c r="A226">
        <v>22275</v>
      </c>
      <c r="B226" t="s">
        <v>266</v>
      </c>
      <c r="C226">
        <v>33</v>
      </c>
      <c r="D226">
        <v>0.92957538366317749</v>
      </c>
      <c r="E226">
        <v>31204</v>
      </c>
    </row>
    <row r="227" spans="1:5" x14ac:dyDescent="0.25">
      <c r="A227">
        <v>22325</v>
      </c>
      <c r="B227" t="s">
        <v>1006</v>
      </c>
      <c r="C227">
        <v>113</v>
      </c>
      <c r="D227">
        <v>-999</v>
      </c>
      <c r="E227">
        <v>51</v>
      </c>
    </row>
    <row r="228" spans="1:5" x14ac:dyDescent="0.25">
      <c r="A228">
        <v>22375</v>
      </c>
      <c r="B228" t="s">
        <v>1007</v>
      </c>
      <c r="C228">
        <v>86</v>
      </c>
      <c r="D228">
        <v>-999</v>
      </c>
      <c r="E228">
        <v>240</v>
      </c>
    </row>
    <row r="229" spans="1:5" x14ac:dyDescent="0.25">
      <c r="A229">
        <v>22387</v>
      </c>
      <c r="B229" t="s">
        <v>339</v>
      </c>
      <c r="C229">
        <v>57</v>
      </c>
      <c r="D229">
        <v>1.3674923181533813</v>
      </c>
      <c r="E229">
        <v>15823</v>
      </c>
    </row>
    <row r="230" spans="1:5" x14ac:dyDescent="0.25">
      <c r="A230">
        <v>22475</v>
      </c>
      <c r="B230" t="s">
        <v>253</v>
      </c>
      <c r="C230">
        <v>23</v>
      </c>
      <c r="D230">
        <v>0.81481176614761353</v>
      </c>
      <c r="E230">
        <v>673</v>
      </c>
    </row>
    <row r="231" spans="1:5" x14ac:dyDescent="0.25">
      <c r="A231">
        <v>22550</v>
      </c>
      <c r="B231" t="s">
        <v>279</v>
      </c>
      <c r="C231">
        <v>35</v>
      </c>
      <c r="D231">
        <v>1.0173608064651489</v>
      </c>
      <c r="E231">
        <v>4595</v>
      </c>
    </row>
    <row r="232" spans="1:5" x14ac:dyDescent="0.25">
      <c r="A232">
        <v>22560</v>
      </c>
      <c r="B232" t="s">
        <v>864</v>
      </c>
      <c r="C232">
        <v>109</v>
      </c>
      <c r="D232">
        <v>0.83479058742523193</v>
      </c>
      <c r="E232">
        <v>2739</v>
      </c>
    </row>
    <row r="233" spans="1:5" x14ac:dyDescent="0.25">
      <c r="A233">
        <v>22660</v>
      </c>
      <c r="B233" t="s">
        <v>228</v>
      </c>
      <c r="C233">
        <v>19</v>
      </c>
      <c r="D233">
        <v>1.1965826749801636</v>
      </c>
      <c r="E233">
        <v>29656</v>
      </c>
    </row>
    <row r="234" spans="1:5" x14ac:dyDescent="0.25">
      <c r="A234">
        <v>22775</v>
      </c>
      <c r="B234" t="s">
        <v>215</v>
      </c>
      <c r="C234">
        <v>17</v>
      </c>
      <c r="D234">
        <v>0.92574453353881836</v>
      </c>
      <c r="E234">
        <v>4883</v>
      </c>
    </row>
    <row r="235" spans="1:5" x14ac:dyDescent="0.25">
      <c r="A235">
        <v>22975</v>
      </c>
      <c r="B235" t="s">
        <v>531</v>
      </c>
      <c r="C235">
        <v>86</v>
      </c>
      <c r="D235">
        <v>0.625019371509552</v>
      </c>
      <c r="E235">
        <v>11853</v>
      </c>
    </row>
    <row r="236" spans="1:5" x14ac:dyDescent="0.25">
      <c r="A236">
        <v>23050</v>
      </c>
      <c r="B236" t="s">
        <v>391</v>
      </c>
      <c r="C236">
        <v>61</v>
      </c>
      <c r="D236">
        <v>0.93626636266708374</v>
      </c>
      <c r="E236">
        <v>18056</v>
      </c>
    </row>
    <row r="237" spans="1:5" x14ac:dyDescent="0.25">
      <c r="A237">
        <v>23125</v>
      </c>
      <c r="B237" t="s">
        <v>885</v>
      </c>
      <c r="C237">
        <v>113</v>
      </c>
      <c r="D237">
        <v>1.1871399879455566</v>
      </c>
      <c r="E237">
        <v>267</v>
      </c>
    </row>
    <row r="238" spans="1:5" x14ac:dyDescent="0.25">
      <c r="A238">
        <v>23375</v>
      </c>
      <c r="B238" t="s">
        <v>945</v>
      </c>
      <c r="C238">
        <v>117</v>
      </c>
      <c r="D238">
        <v>0.95025378465652466</v>
      </c>
      <c r="E238">
        <v>14724</v>
      </c>
    </row>
    <row r="239" spans="1:5" x14ac:dyDescent="0.25">
      <c r="A239">
        <v>23730</v>
      </c>
      <c r="B239" t="s">
        <v>310</v>
      </c>
      <c r="C239">
        <v>51</v>
      </c>
      <c r="D239">
        <v>1.1296435594558716</v>
      </c>
      <c r="E239">
        <v>1499</v>
      </c>
    </row>
    <row r="240" spans="1:5" x14ac:dyDescent="0.25">
      <c r="A240">
        <v>23850</v>
      </c>
      <c r="B240" t="s">
        <v>304</v>
      </c>
      <c r="C240">
        <v>49</v>
      </c>
      <c r="D240">
        <v>1.267022967338562</v>
      </c>
      <c r="E240">
        <v>118</v>
      </c>
    </row>
    <row r="241" spans="1:5" x14ac:dyDescent="0.25">
      <c r="A241">
        <v>23875</v>
      </c>
      <c r="B241" t="s">
        <v>305</v>
      </c>
      <c r="C241">
        <v>49</v>
      </c>
      <c r="D241">
        <v>1.1966185569763184</v>
      </c>
      <c r="E241">
        <v>292</v>
      </c>
    </row>
    <row r="242" spans="1:5" x14ac:dyDescent="0.25">
      <c r="A242">
        <v>24000</v>
      </c>
      <c r="B242" t="s">
        <v>198</v>
      </c>
      <c r="C242">
        <v>11</v>
      </c>
      <c r="D242">
        <v>0.93314063549041748</v>
      </c>
      <c r="E242">
        <v>171137</v>
      </c>
    </row>
    <row r="243" spans="1:5" x14ac:dyDescent="0.25">
      <c r="A243">
        <v>24100</v>
      </c>
      <c r="B243" t="s">
        <v>833</v>
      </c>
      <c r="C243">
        <v>105</v>
      </c>
      <c r="D243">
        <v>0.9403490424156189</v>
      </c>
      <c r="E243">
        <v>5745</v>
      </c>
    </row>
    <row r="244" spans="1:5" x14ac:dyDescent="0.25">
      <c r="A244">
        <v>24125</v>
      </c>
      <c r="B244" t="s">
        <v>467</v>
      </c>
      <c r="C244">
        <v>71</v>
      </c>
      <c r="D244">
        <v>0.8220636248588562</v>
      </c>
      <c r="E244">
        <v>66167</v>
      </c>
    </row>
    <row r="245" spans="1:5" x14ac:dyDescent="0.25">
      <c r="A245">
        <v>24150</v>
      </c>
      <c r="B245" t="s">
        <v>460</v>
      </c>
      <c r="C245">
        <v>71</v>
      </c>
      <c r="D245">
        <v>1.0403800010681152</v>
      </c>
      <c r="E245">
        <v>6539</v>
      </c>
    </row>
    <row r="246" spans="1:5" x14ac:dyDescent="0.25">
      <c r="A246">
        <v>24175</v>
      </c>
      <c r="B246" t="s">
        <v>466</v>
      </c>
      <c r="C246">
        <v>71</v>
      </c>
      <c r="D246">
        <v>0.89144891500473022</v>
      </c>
      <c r="E246">
        <v>5420</v>
      </c>
    </row>
    <row r="247" spans="1:5" x14ac:dyDescent="0.25">
      <c r="A247">
        <v>24300</v>
      </c>
      <c r="B247" t="s">
        <v>875</v>
      </c>
      <c r="C247">
        <v>111</v>
      </c>
      <c r="D247">
        <v>0.68270224332809448</v>
      </c>
      <c r="E247">
        <v>42744</v>
      </c>
    </row>
    <row r="248" spans="1:5" x14ac:dyDescent="0.25">
      <c r="A248">
        <v>24337</v>
      </c>
      <c r="B248" t="s">
        <v>874</v>
      </c>
      <c r="C248">
        <v>111</v>
      </c>
      <c r="D248">
        <v>0.62328863143920898</v>
      </c>
      <c r="E248">
        <v>6901</v>
      </c>
    </row>
    <row r="249" spans="1:5" x14ac:dyDescent="0.25">
      <c r="A249">
        <v>24387</v>
      </c>
      <c r="B249" t="s">
        <v>876</v>
      </c>
      <c r="C249">
        <v>111</v>
      </c>
      <c r="D249">
        <v>0.83473122119903564</v>
      </c>
      <c r="E249">
        <v>4887</v>
      </c>
    </row>
    <row r="250" spans="1:5" x14ac:dyDescent="0.25">
      <c r="A250">
        <v>24475</v>
      </c>
      <c r="B250" t="s">
        <v>625</v>
      </c>
      <c r="C250">
        <v>91</v>
      </c>
      <c r="D250">
        <v>0.90415632724761963</v>
      </c>
      <c r="E250">
        <v>20320</v>
      </c>
    </row>
    <row r="251" spans="1:5" x14ac:dyDescent="0.25">
      <c r="A251">
        <v>24500</v>
      </c>
      <c r="B251" t="s">
        <v>255</v>
      </c>
      <c r="C251">
        <v>23</v>
      </c>
      <c r="D251">
        <v>1.1364744901657104</v>
      </c>
      <c r="E251">
        <v>682</v>
      </c>
    </row>
    <row r="252" spans="1:5" x14ac:dyDescent="0.25">
      <c r="A252">
        <v>24562</v>
      </c>
      <c r="B252" t="s">
        <v>556</v>
      </c>
      <c r="C252">
        <v>86</v>
      </c>
      <c r="D252">
        <v>0.96443378925323486</v>
      </c>
      <c r="E252">
        <v>53413</v>
      </c>
    </row>
    <row r="253" spans="1:5" x14ac:dyDescent="0.25">
      <c r="A253">
        <v>24581</v>
      </c>
      <c r="B253" t="s">
        <v>411</v>
      </c>
      <c r="C253">
        <v>69</v>
      </c>
      <c r="D253">
        <v>1.0145729780197144</v>
      </c>
      <c r="E253">
        <v>32154</v>
      </c>
    </row>
    <row r="254" spans="1:5" x14ac:dyDescent="0.25">
      <c r="A254">
        <v>24710</v>
      </c>
      <c r="B254" t="s">
        <v>170</v>
      </c>
      <c r="C254">
        <v>11</v>
      </c>
      <c r="D254">
        <v>0.47247877717018127</v>
      </c>
      <c r="E254">
        <v>1000</v>
      </c>
    </row>
    <row r="255" spans="1:5" x14ac:dyDescent="0.25">
      <c r="A255">
        <v>24825</v>
      </c>
      <c r="B255" t="s">
        <v>994</v>
      </c>
      <c r="C255">
        <v>131</v>
      </c>
      <c r="D255">
        <v>0.93956875801086426</v>
      </c>
      <c r="E255">
        <v>2119</v>
      </c>
    </row>
    <row r="256" spans="1:5" x14ac:dyDescent="0.25">
      <c r="A256">
        <v>24900</v>
      </c>
      <c r="B256" t="s">
        <v>816</v>
      </c>
      <c r="C256">
        <v>105</v>
      </c>
      <c r="D256">
        <v>0.95571410655975342</v>
      </c>
      <c r="E256">
        <v>3030</v>
      </c>
    </row>
    <row r="257" spans="1:5" x14ac:dyDescent="0.25">
      <c r="A257">
        <v>24925</v>
      </c>
      <c r="B257" t="s">
        <v>868</v>
      </c>
      <c r="C257">
        <v>109</v>
      </c>
      <c r="D257">
        <v>1.1799944639205933</v>
      </c>
      <c r="E257">
        <v>30770</v>
      </c>
    </row>
    <row r="258" spans="1:5" x14ac:dyDescent="0.25">
      <c r="A258">
        <v>24975</v>
      </c>
      <c r="B258" t="s">
        <v>433</v>
      </c>
      <c r="C258">
        <v>69</v>
      </c>
      <c r="D258">
        <v>0.95600879192352295</v>
      </c>
      <c r="E258">
        <v>4275</v>
      </c>
    </row>
    <row r="259" spans="1:5" x14ac:dyDescent="0.25">
      <c r="A259">
        <v>25000</v>
      </c>
      <c r="B259" t="s">
        <v>915</v>
      </c>
      <c r="C259">
        <v>115</v>
      </c>
      <c r="D259">
        <v>1.0391700267791748</v>
      </c>
      <c r="E259">
        <v>13462</v>
      </c>
    </row>
    <row r="260" spans="1:5" x14ac:dyDescent="0.25">
      <c r="A260">
        <v>25025</v>
      </c>
      <c r="B260" t="s">
        <v>846</v>
      </c>
      <c r="C260">
        <v>105</v>
      </c>
      <c r="D260">
        <v>1.11383056640625</v>
      </c>
      <c r="E260">
        <v>9198</v>
      </c>
    </row>
    <row r="261" spans="1:5" x14ac:dyDescent="0.25">
      <c r="A261">
        <v>25125</v>
      </c>
      <c r="B261" t="s">
        <v>828</v>
      </c>
      <c r="C261">
        <v>105</v>
      </c>
      <c r="D261">
        <v>0.89087539911270142</v>
      </c>
      <c r="E261">
        <v>5152</v>
      </c>
    </row>
    <row r="262" spans="1:5" x14ac:dyDescent="0.25">
      <c r="A262">
        <v>25175</v>
      </c>
      <c r="B262" t="s">
        <v>115</v>
      </c>
      <c r="C262">
        <v>1</v>
      </c>
      <c r="D262">
        <v>0.78811794519424438</v>
      </c>
      <c r="E262">
        <v>126465</v>
      </c>
    </row>
    <row r="263" spans="1:5" x14ac:dyDescent="0.25">
      <c r="A263">
        <v>25392</v>
      </c>
      <c r="B263" t="s">
        <v>889</v>
      </c>
      <c r="C263">
        <v>113</v>
      </c>
      <c r="D263">
        <v>1.2272056341171265</v>
      </c>
      <c r="E263">
        <v>522</v>
      </c>
    </row>
    <row r="264" spans="1:5" x14ac:dyDescent="0.25">
      <c r="A264">
        <v>25475</v>
      </c>
      <c r="B264" t="s">
        <v>317</v>
      </c>
      <c r="C264">
        <v>53</v>
      </c>
      <c r="D264">
        <v>0.8256295919418335</v>
      </c>
      <c r="E264">
        <v>617</v>
      </c>
    </row>
    <row r="265" spans="1:5" x14ac:dyDescent="0.25">
      <c r="A265">
        <v>25550</v>
      </c>
      <c r="B265" t="s">
        <v>306</v>
      </c>
      <c r="C265">
        <v>49</v>
      </c>
      <c r="D265">
        <v>1.0623100996017456</v>
      </c>
      <c r="E265">
        <v>321</v>
      </c>
    </row>
    <row r="266" spans="1:5" x14ac:dyDescent="0.25">
      <c r="A266">
        <v>25655</v>
      </c>
      <c r="B266" t="s">
        <v>445</v>
      </c>
      <c r="C266">
        <v>71</v>
      </c>
      <c r="D266">
        <v>1.2343178987503052</v>
      </c>
      <c r="E266">
        <v>8226</v>
      </c>
    </row>
    <row r="267" spans="1:5" x14ac:dyDescent="0.25">
      <c r="A267">
        <v>25750</v>
      </c>
      <c r="B267" t="s">
        <v>944</v>
      </c>
      <c r="C267">
        <v>117</v>
      </c>
      <c r="D267">
        <v>1.1211451292037964</v>
      </c>
      <c r="E267">
        <v>2380</v>
      </c>
    </row>
    <row r="268" spans="1:5" x14ac:dyDescent="0.25">
      <c r="A268">
        <v>25900</v>
      </c>
      <c r="B268" t="s">
        <v>355</v>
      </c>
      <c r="C268">
        <v>57</v>
      </c>
      <c r="D268">
        <v>0.87771844863891602</v>
      </c>
      <c r="E268">
        <v>15893</v>
      </c>
    </row>
    <row r="269" spans="1:5" x14ac:dyDescent="0.25">
      <c r="A269">
        <v>25925</v>
      </c>
      <c r="B269" t="s">
        <v>377</v>
      </c>
      <c r="C269">
        <v>61</v>
      </c>
      <c r="D269">
        <v>0.712272047996521</v>
      </c>
      <c r="E269">
        <v>9169</v>
      </c>
    </row>
    <row r="270" spans="1:5" x14ac:dyDescent="0.25">
      <c r="A270">
        <v>25987</v>
      </c>
      <c r="B270" t="s">
        <v>582</v>
      </c>
      <c r="C270">
        <v>86</v>
      </c>
      <c r="D270">
        <v>0.56756031513214111</v>
      </c>
      <c r="E270">
        <v>11825</v>
      </c>
    </row>
    <row r="271" spans="1:5" x14ac:dyDescent="0.25">
      <c r="A271">
        <v>26000</v>
      </c>
      <c r="B271" t="s">
        <v>966</v>
      </c>
      <c r="C271">
        <v>127</v>
      </c>
      <c r="D271">
        <v>1.0261021852493286</v>
      </c>
      <c r="E271">
        <v>2896</v>
      </c>
    </row>
    <row r="272" spans="1:5" x14ac:dyDescent="0.25">
      <c r="A272">
        <v>26050</v>
      </c>
      <c r="B272" t="s">
        <v>692</v>
      </c>
      <c r="C272">
        <v>99</v>
      </c>
      <c r="D272">
        <v>0.96549224853515625</v>
      </c>
      <c r="E272">
        <v>199</v>
      </c>
    </row>
    <row r="273" spans="1:5" x14ac:dyDescent="0.25">
      <c r="A273">
        <v>26075</v>
      </c>
      <c r="B273" t="s">
        <v>118</v>
      </c>
      <c r="C273">
        <v>3</v>
      </c>
      <c r="D273">
        <v>0.82046228647232056</v>
      </c>
      <c r="E273">
        <v>531</v>
      </c>
    </row>
    <row r="274" spans="1:5" x14ac:dyDescent="0.25">
      <c r="A274">
        <v>26100</v>
      </c>
      <c r="B274" t="s">
        <v>573</v>
      </c>
      <c r="C274">
        <v>86</v>
      </c>
      <c r="D274">
        <v>1.1268429756164551</v>
      </c>
      <c r="E274">
        <v>18899</v>
      </c>
    </row>
    <row r="275" spans="1:5" x14ac:dyDescent="0.25">
      <c r="A275">
        <v>26250</v>
      </c>
      <c r="B275" t="s">
        <v>558</v>
      </c>
      <c r="C275">
        <v>86</v>
      </c>
      <c r="D275">
        <v>1.5405292510986328</v>
      </c>
      <c r="E275">
        <v>653</v>
      </c>
    </row>
    <row r="276" spans="1:5" x14ac:dyDescent="0.25">
      <c r="A276">
        <v>26300</v>
      </c>
      <c r="B276" t="s">
        <v>236</v>
      </c>
      <c r="C276">
        <v>21</v>
      </c>
      <c r="D276">
        <v>0.75942856073379517</v>
      </c>
      <c r="E276">
        <v>28917</v>
      </c>
    </row>
    <row r="277" spans="1:5" x14ac:dyDescent="0.25">
      <c r="A277">
        <v>26375</v>
      </c>
      <c r="B277" t="s">
        <v>560</v>
      </c>
      <c r="C277">
        <v>86</v>
      </c>
      <c r="D277">
        <v>0.87943220138549805</v>
      </c>
      <c r="E277">
        <v>33620</v>
      </c>
    </row>
    <row r="278" spans="1:5" x14ac:dyDescent="0.25">
      <c r="A278">
        <v>26475</v>
      </c>
      <c r="B278" t="s">
        <v>648</v>
      </c>
      <c r="C278">
        <v>95</v>
      </c>
      <c r="D278">
        <v>0.85545003414154053</v>
      </c>
      <c r="E278">
        <v>12500</v>
      </c>
    </row>
    <row r="279" spans="1:5" x14ac:dyDescent="0.25">
      <c r="A279">
        <v>26550</v>
      </c>
      <c r="B279" t="s">
        <v>719</v>
      </c>
      <c r="C279">
        <v>99</v>
      </c>
      <c r="D279">
        <v>1.4695001840591431</v>
      </c>
      <c r="E279">
        <v>218</v>
      </c>
    </row>
    <row r="280" spans="1:5" x14ac:dyDescent="0.25">
      <c r="A280">
        <v>26700</v>
      </c>
      <c r="B280" t="s">
        <v>268</v>
      </c>
      <c r="C280">
        <v>33</v>
      </c>
      <c r="D280">
        <v>1.1556597948074341</v>
      </c>
      <c r="E280">
        <v>13936</v>
      </c>
    </row>
    <row r="281" spans="1:5" x14ac:dyDescent="0.25">
      <c r="A281">
        <v>26775</v>
      </c>
      <c r="B281" t="s">
        <v>240</v>
      </c>
      <c r="C281">
        <v>21</v>
      </c>
      <c r="D281">
        <v>0.57523053884506226</v>
      </c>
      <c r="E281">
        <v>285</v>
      </c>
    </row>
    <row r="282" spans="1:5" x14ac:dyDescent="0.25">
      <c r="A282">
        <v>26900</v>
      </c>
      <c r="B282" t="s">
        <v>649</v>
      </c>
      <c r="C282">
        <v>95</v>
      </c>
      <c r="D282">
        <v>1.2667195796966553</v>
      </c>
      <c r="E282">
        <v>2007</v>
      </c>
    </row>
    <row r="283" spans="1:5" x14ac:dyDescent="0.25">
      <c r="A283">
        <v>26925</v>
      </c>
      <c r="B283" t="s">
        <v>275</v>
      </c>
      <c r="C283">
        <v>33</v>
      </c>
      <c r="D283">
        <v>0.53536081314086914</v>
      </c>
      <c r="E283">
        <v>4539</v>
      </c>
    </row>
    <row r="284" spans="1:5" x14ac:dyDescent="0.25">
      <c r="A284">
        <v>26950</v>
      </c>
      <c r="B284" t="s">
        <v>578</v>
      </c>
      <c r="C284">
        <v>86</v>
      </c>
      <c r="D284">
        <v>0.69677788019180298</v>
      </c>
      <c r="E284">
        <v>11210</v>
      </c>
    </row>
    <row r="285" spans="1:5" x14ac:dyDescent="0.25">
      <c r="A285">
        <v>27000</v>
      </c>
      <c r="B285" t="s">
        <v>402</v>
      </c>
      <c r="C285">
        <v>63</v>
      </c>
      <c r="D285">
        <v>0.82088702917098999</v>
      </c>
      <c r="E285">
        <v>2266</v>
      </c>
    </row>
    <row r="286" spans="1:5" x14ac:dyDescent="0.25">
      <c r="A286">
        <v>27175</v>
      </c>
      <c r="B286" t="s">
        <v>394</v>
      </c>
      <c r="C286">
        <v>63</v>
      </c>
      <c r="D286">
        <v>1.0250048637390137</v>
      </c>
      <c r="E286">
        <v>973</v>
      </c>
    </row>
    <row r="287" spans="1:5" x14ac:dyDescent="0.25">
      <c r="A287">
        <v>27256</v>
      </c>
      <c r="B287" t="s">
        <v>157</v>
      </c>
      <c r="C287">
        <v>9</v>
      </c>
      <c r="D287">
        <v>1.1109849214553833</v>
      </c>
      <c r="E287">
        <v>3908</v>
      </c>
    </row>
    <row r="288" spans="1:5" x14ac:dyDescent="0.25">
      <c r="A288">
        <v>27322</v>
      </c>
      <c r="B288" t="s">
        <v>743</v>
      </c>
      <c r="C288">
        <v>99</v>
      </c>
      <c r="D288">
        <v>0.86550748348236084</v>
      </c>
      <c r="E288">
        <v>38444</v>
      </c>
    </row>
    <row r="289" spans="1:5" x14ac:dyDescent="0.25">
      <c r="A289">
        <v>27360</v>
      </c>
      <c r="B289" t="s">
        <v>781</v>
      </c>
      <c r="C289">
        <v>103</v>
      </c>
      <c r="D289">
        <v>1.0352643728256226</v>
      </c>
      <c r="E289">
        <v>2482</v>
      </c>
    </row>
    <row r="290" spans="1:5" x14ac:dyDescent="0.25">
      <c r="A290">
        <v>27400</v>
      </c>
      <c r="B290" t="s">
        <v>231</v>
      </c>
      <c r="C290">
        <v>19</v>
      </c>
      <c r="D290">
        <v>0.81067359447479248</v>
      </c>
      <c r="E290">
        <v>6984</v>
      </c>
    </row>
    <row r="291" spans="1:5" x14ac:dyDescent="0.25">
      <c r="A291">
        <v>27550</v>
      </c>
      <c r="B291" t="s">
        <v>290</v>
      </c>
      <c r="C291">
        <v>39</v>
      </c>
      <c r="D291">
        <v>0.9078519344329834</v>
      </c>
      <c r="E291">
        <v>793</v>
      </c>
    </row>
    <row r="292" spans="1:5" x14ac:dyDescent="0.25">
      <c r="A292">
        <v>27575</v>
      </c>
      <c r="B292" t="s">
        <v>497</v>
      </c>
      <c r="C292">
        <v>79</v>
      </c>
      <c r="D292">
        <v>0.66699832677841187</v>
      </c>
      <c r="E292">
        <v>681</v>
      </c>
    </row>
    <row r="293" spans="1:5" x14ac:dyDescent="0.25">
      <c r="A293">
        <v>27600</v>
      </c>
      <c r="B293" t="s">
        <v>399</v>
      </c>
      <c r="C293">
        <v>63</v>
      </c>
      <c r="D293">
        <v>0.98822683095932007</v>
      </c>
      <c r="E293">
        <v>823</v>
      </c>
    </row>
    <row r="294" spans="1:5" x14ac:dyDescent="0.25">
      <c r="A294">
        <v>27635</v>
      </c>
      <c r="B294" t="s">
        <v>845</v>
      </c>
      <c r="C294">
        <v>105</v>
      </c>
      <c r="D294">
        <v>1.1104507446289063</v>
      </c>
      <c r="E294">
        <v>1813</v>
      </c>
    </row>
    <row r="295" spans="1:5" x14ac:dyDescent="0.25">
      <c r="A295">
        <v>27650</v>
      </c>
      <c r="B295" t="s">
        <v>286</v>
      </c>
      <c r="C295">
        <v>39</v>
      </c>
      <c r="D295">
        <v>0.88835591077804565</v>
      </c>
      <c r="E295">
        <v>1339</v>
      </c>
    </row>
    <row r="296" spans="1:5" x14ac:dyDescent="0.25">
      <c r="A296">
        <v>27775</v>
      </c>
      <c r="B296" t="s">
        <v>210</v>
      </c>
      <c r="C296">
        <v>15</v>
      </c>
      <c r="D296">
        <v>0.83548921346664429</v>
      </c>
      <c r="E296">
        <v>1975</v>
      </c>
    </row>
    <row r="297" spans="1:5" x14ac:dyDescent="0.25">
      <c r="A297">
        <v>27800</v>
      </c>
      <c r="B297" t="s">
        <v>420</v>
      </c>
      <c r="C297">
        <v>69</v>
      </c>
      <c r="D297">
        <v>1.0142041444778442</v>
      </c>
      <c r="E297">
        <v>9381</v>
      </c>
    </row>
    <row r="298" spans="1:5" x14ac:dyDescent="0.25">
      <c r="A298">
        <v>28000</v>
      </c>
      <c r="B298" t="s">
        <v>895</v>
      </c>
      <c r="C298">
        <v>113</v>
      </c>
      <c r="D298">
        <v>1.1864047050476074</v>
      </c>
      <c r="E298">
        <v>5984</v>
      </c>
    </row>
    <row r="299" spans="1:5" x14ac:dyDescent="0.25">
      <c r="A299">
        <v>28050</v>
      </c>
      <c r="B299" t="s">
        <v>935</v>
      </c>
      <c r="C299">
        <v>115</v>
      </c>
      <c r="D299">
        <v>0.89353817701339722</v>
      </c>
      <c r="E299">
        <v>10946</v>
      </c>
    </row>
    <row r="300" spans="1:5" x14ac:dyDescent="0.25">
      <c r="A300">
        <v>28175</v>
      </c>
      <c r="B300" t="s">
        <v>779</v>
      </c>
      <c r="C300">
        <v>103</v>
      </c>
      <c r="D300">
        <v>0.87374436855316162</v>
      </c>
      <c r="E300">
        <v>12102</v>
      </c>
    </row>
    <row r="301" spans="1:5" x14ac:dyDescent="0.25">
      <c r="A301">
        <v>28275</v>
      </c>
      <c r="B301" t="s">
        <v>723</v>
      </c>
      <c r="C301">
        <v>99</v>
      </c>
      <c r="D301">
        <v>1.68622887134552</v>
      </c>
      <c r="E301">
        <v>747</v>
      </c>
    </row>
    <row r="302" spans="1:5" x14ac:dyDescent="0.25">
      <c r="A302">
        <v>28305</v>
      </c>
      <c r="B302" t="s">
        <v>700</v>
      </c>
      <c r="C302">
        <v>99</v>
      </c>
      <c r="D302">
        <v>0.83067548274993896</v>
      </c>
      <c r="E302">
        <v>936</v>
      </c>
    </row>
    <row r="303" spans="1:5" x14ac:dyDescent="0.25">
      <c r="A303">
        <v>28400</v>
      </c>
      <c r="B303" t="s">
        <v>822</v>
      </c>
      <c r="C303">
        <v>105</v>
      </c>
      <c r="D303">
        <v>0.83045303821563721</v>
      </c>
      <c r="E303">
        <v>21207</v>
      </c>
    </row>
    <row r="304" spans="1:5" x14ac:dyDescent="0.25">
      <c r="A304">
        <v>28452</v>
      </c>
      <c r="B304" t="s">
        <v>177</v>
      </c>
      <c r="C304">
        <v>11</v>
      </c>
      <c r="D304">
        <v>0.74794572591781616</v>
      </c>
      <c r="E304">
        <v>38270</v>
      </c>
    </row>
    <row r="305" spans="1:5" x14ac:dyDescent="0.25">
      <c r="A305">
        <v>28575</v>
      </c>
      <c r="B305" t="s">
        <v>132</v>
      </c>
      <c r="C305">
        <v>7</v>
      </c>
      <c r="D305">
        <v>0.85535722970962524</v>
      </c>
      <c r="E305">
        <v>469</v>
      </c>
    </row>
    <row r="306" spans="1:5" x14ac:dyDescent="0.25">
      <c r="A306">
        <v>28650</v>
      </c>
      <c r="B306" t="s">
        <v>812</v>
      </c>
      <c r="C306">
        <v>103</v>
      </c>
      <c r="D306">
        <v>1.2360128164291382</v>
      </c>
      <c r="E306">
        <v>2821</v>
      </c>
    </row>
    <row r="307" spans="1:5" x14ac:dyDescent="0.25">
      <c r="A307">
        <v>28800</v>
      </c>
      <c r="B307" t="s">
        <v>203</v>
      </c>
      <c r="C307">
        <v>15</v>
      </c>
      <c r="D307">
        <v>0.96955376863479614</v>
      </c>
      <c r="E307">
        <v>3392</v>
      </c>
    </row>
    <row r="308" spans="1:5" x14ac:dyDescent="0.25">
      <c r="A308">
        <v>28925</v>
      </c>
      <c r="B308" t="s">
        <v>312</v>
      </c>
      <c r="C308">
        <v>51</v>
      </c>
      <c r="D308">
        <v>0.67540383338928223</v>
      </c>
      <c r="E308">
        <v>2580</v>
      </c>
    </row>
    <row r="309" spans="1:5" x14ac:dyDescent="0.25">
      <c r="A309">
        <v>28937</v>
      </c>
      <c r="B309" t="s">
        <v>469</v>
      </c>
      <c r="C309">
        <v>71</v>
      </c>
      <c r="D309">
        <v>0.72316014766693115</v>
      </c>
      <c r="E309">
        <v>1136</v>
      </c>
    </row>
    <row r="310" spans="1:5" x14ac:dyDescent="0.25">
      <c r="A310">
        <v>29000</v>
      </c>
      <c r="B310" t="s">
        <v>883</v>
      </c>
      <c r="C310">
        <v>113</v>
      </c>
      <c r="D310">
        <v>0.99388569593429565</v>
      </c>
      <c r="E310">
        <v>850</v>
      </c>
    </row>
    <row r="311" spans="1:5" x14ac:dyDescent="0.25">
      <c r="A311">
        <v>29100</v>
      </c>
      <c r="B311" t="s">
        <v>859</v>
      </c>
      <c r="C311">
        <v>109</v>
      </c>
      <c r="D311">
        <v>0.58936512470245361</v>
      </c>
      <c r="E311">
        <v>611</v>
      </c>
    </row>
    <row r="312" spans="1:5" x14ac:dyDescent="0.25">
      <c r="A312">
        <v>29150</v>
      </c>
      <c r="B312" t="s">
        <v>291</v>
      </c>
      <c r="C312">
        <v>39</v>
      </c>
      <c r="D312">
        <v>1.0457291603088379</v>
      </c>
      <c r="E312">
        <v>2244</v>
      </c>
    </row>
    <row r="313" spans="1:5" x14ac:dyDescent="0.25">
      <c r="A313">
        <v>29200</v>
      </c>
      <c r="B313" t="s">
        <v>702</v>
      </c>
      <c r="C313">
        <v>99</v>
      </c>
      <c r="D313">
        <v>0.97227710485458374</v>
      </c>
      <c r="E313">
        <v>1966</v>
      </c>
    </row>
    <row r="314" spans="1:5" x14ac:dyDescent="0.25">
      <c r="A314">
        <v>29275</v>
      </c>
      <c r="B314" t="s">
        <v>113</v>
      </c>
      <c r="C314">
        <v>1</v>
      </c>
      <c r="D314">
        <v>0.7952534556388855</v>
      </c>
      <c r="E314">
        <v>1780</v>
      </c>
    </row>
    <row r="315" spans="1:5" x14ac:dyDescent="0.25">
      <c r="A315">
        <v>29320</v>
      </c>
      <c r="B315" t="s">
        <v>947</v>
      </c>
      <c r="C315">
        <v>117</v>
      </c>
      <c r="D315">
        <v>1.1872149705886841</v>
      </c>
      <c r="E315">
        <v>5943</v>
      </c>
    </row>
    <row r="316" spans="1:5" x14ac:dyDescent="0.25">
      <c r="A316">
        <v>29385</v>
      </c>
      <c r="B316" t="s">
        <v>753</v>
      </c>
      <c r="C316">
        <v>101</v>
      </c>
      <c r="D316">
        <v>1.0760723352432251</v>
      </c>
      <c r="E316">
        <v>1942</v>
      </c>
    </row>
    <row r="317" spans="1:5" x14ac:dyDescent="0.25">
      <c r="A317">
        <v>29425</v>
      </c>
      <c r="B317" t="s">
        <v>69</v>
      </c>
      <c r="C317">
        <v>17</v>
      </c>
      <c r="D317">
        <v>0.8493536114692688</v>
      </c>
      <c r="E317">
        <v>9109</v>
      </c>
    </row>
    <row r="318" spans="1:5" x14ac:dyDescent="0.25">
      <c r="A318">
        <v>29437</v>
      </c>
      <c r="B318" t="s">
        <v>325</v>
      </c>
      <c r="C318">
        <v>53</v>
      </c>
      <c r="D318">
        <v>1.1271110773086548</v>
      </c>
      <c r="E318">
        <v>2098</v>
      </c>
    </row>
    <row r="319" spans="1:5" x14ac:dyDescent="0.25">
      <c r="A319">
        <v>30000</v>
      </c>
      <c r="B319" t="s">
        <v>542</v>
      </c>
      <c r="C319">
        <v>86</v>
      </c>
      <c r="D319">
        <v>0.76932770013809204</v>
      </c>
      <c r="E319">
        <v>232311</v>
      </c>
    </row>
    <row r="320" spans="1:5" x14ac:dyDescent="0.25">
      <c r="A320">
        <v>30025</v>
      </c>
      <c r="B320" t="s">
        <v>565</v>
      </c>
      <c r="C320">
        <v>86</v>
      </c>
      <c r="D320">
        <v>0.9513859748840332</v>
      </c>
      <c r="E320">
        <v>22660</v>
      </c>
    </row>
    <row r="321" spans="1:5" x14ac:dyDescent="0.25">
      <c r="A321">
        <v>30200</v>
      </c>
      <c r="B321" t="s">
        <v>699</v>
      </c>
      <c r="C321">
        <v>99</v>
      </c>
      <c r="D321">
        <v>1.3384497165679932</v>
      </c>
      <c r="E321">
        <v>3614</v>
      </c>
    </row>
    <row r="322" spans="1:5" x14ac:dyDescent="0.25">
      <c r="A322">
        <v>30225</v>
      </c>
      <c r="B322" t="s">
        <v>825</v>
      </c>
      <c r="C322">
        <v>105</v>
      </c>
      <c r="D322">
        <v>1.1848328113555908</v>
      </c>
      <c r="E322">
        <v>10040</v>
      </c>
    </row>
    <row r="323" spans="1:5" x14ac:dyDescent="0.25">
      <c r="A323">
        <v>30325</v>
      </c>
      <c r="B323" t="s">
        <v>835</v>
      </c>
      <c r="C323">
        <v>105</v>
      </c>
      <c r="D323">
        <v>0.8584790825843811</v>
      </c>
      <c r="E323">
        <v>289</v>
      </c>
    </row>
    <row r="324" spans="1:5" x14ac:dyDescent="0.25">
      <c r="A324">
        <v>30494</v>
      </c>
      <c r="B324" t="s">
        <v>329</v>
      </c>
      <c r="C324">
        <v>53</v>
      </c>
      <c r="D324">
        <v>0.8481367826461792</v>
      </c>
      <c r="E324">
        <v>3467</v>
      </c>
    </row>
    <row r="325" spans="1:5" x14ac:dyDescent="0.25">
      <c r="A325">
        <v>30525</v>
      </c>
      <c r="B325" t="s">
        <v>112</v>
      </c>
      <c r="C325">
        <v>1</v>
      </c>
      <c r="D325">
        <v>1.0895657539367676</v>
      </c>
      <c r="E325">
        <v>5499</v>
      </c>
    </row>
    <row r="326" spans="1:5" x14ac:dyDescent="0.25">
      <c r="A326">
        <v>30700</v>
      </c>
      <c r="B326" t="s">
        <v>824</v>
      </c>
      <c r="C326">
        <v>105</v>
      </c>
      <c r="D326">
        <v>1.0935707092285156</v>
      </c>
      <c r="E326">
        <v>258</v>
      </c>
    </row>
    <row r="327" spans="1:5" x14ac:dyDescent="0.25">
      <c r="A327">
        <v>30750</v>
      </c>
      <c r="B327" t="s">
        <v>615</v>
      </c>
      <c r="C327">
        <v>89</v>
      </c>
      <c r="D327">
        <v>0.89303004741668701</v>
      </c>
      <c r="E327">
        <v>3112</v>
      </c>
    </row>
    <row r="328" spans="1:5" x14ac:dyDescent="0.25">
      <c r="A328">
        <v>30800</v>
      </c>
      <c r="B328" t="s">
        <v>321</v>
      </c>
      <c r="C328">
        <v>53</v>
      </c>
      <c r="D328">
        <v>0.52309876680374146</v>
      </c>
      <c r="E328">
        <v>1760</v>
      </c>
    </row>
    <row r="329" spans="1:5" x14ac:dyDescent="0.25">
      <c r="A329">
        <v>30850</v>
      </c>
      <c r="B329" t="s">
        <v>184</v>
      </c>
      <c r="C329">
        <v>11</v>
      </c>
      <c r="D329">
        <v>1.16923987865448</v>
      </c>
      <c r="E329">
        <v>1635</v>
      </c>
    </row>
    <row r="330" spans="1:5" x14ac:dyDescent="0.25">
      <c r="A330">
        <v>30858</v>
      </c>
      <c r="B330" t="s">
        <v>183</v>
      </c>
      <c r="C330">
        <v>11</v>
      </c>
      <c r="D330">
        <v>1.164319634437561</v>
      </c>
      <c r="E330">
        <v>511</v>
      </c>
    </row>
    <row r="331" spans="1:5" x14ac:dyDescent="0.25">
      <c r="A331">
        <v>30975</v>
      </c>
      <c r="B331" t="s">
        <v>525</v>
      </c>
      <c r="C331">
        <v>85</v>
      </c>
      <c r="D331">
        <v>0.92090535163879395</v>
      </c>
      <c r="E331">
        <v>13205</v>
      </c>
    </row>
    <row r="332" spans="1:5" x14ac:dyDescent="0.25">
      <c r="A332">
        <v>31025</v>
      </c>
      <c r="B332" t="s">
        <v>650</v>
      </c>
      <c r="C332">
        <v>95</v>
      </c>
      <c r="D332">
        <v>0.85615652799606323</v>
      </c>
      <c r="E332">
        <v>4107</v>
      </c>
    </row>
    <row r="333" spans="1:5" x14ac:dyDescent="0.25">
      <c r="A333">
        <v>31075</v>
      </c>
      <c r="B333" t="s">
        <v>766</v>
      </c>
      <c r="C333">
        <v>101</v>
      </c>
      <c r="D333">
        <v>0.81921643018722534</v>
      </c>
      <c r="E333">
        <v>21049</v>
      </c>
    </row>
    <row r="334" spans="1:5" x14ac:dyDescent="0.25">
      <c r="A334">
        <v>31275</v>
      </c>
      <c r="B334" t="s">
        <v>908</v>
      </c>
      <c r="C334">
        <v>113</v>
      </c>
      <c r="D334">
        <v>0.90142220258712769</v>
      </c>
      <c r="E334">
        <v>1576</v>
      </c>
    </row>
    <row r="335" spans="1:5" x14ac:dyDescent="0.25">
      <c r="A335">
        <v>31350</v>
      </c>
      <c r="B335" t="s">
        <v>981</v>
      </c>
      <c r="C335">
        <v>127</v>
      </c>
      <c r="D335">
        <v>0.71518057584762573</v>
      </c>
      <c r="E335">
        <v>11680</v>
      </c>
    </row>
    <row r="336" spans="1:5" x14ac:dyDescent="0.25">
      <c r="A336">
        <v>32000</v>
      </c>
      <c r="B336" t="s">
        <v>187</v>
      </c>
      <c r="C336">
        <v>11</v>
      </c>
      <c r="D336">
        <v>0.9185987114906311</v>
      </c>
      <c r="E336">
        <v>145128</v>
      </c>
    </row>
    <row r="337" spans="1:5" x14ac:dyDescent="0.25">
      <c r="A337">
        <v>32150</v>
      </c>
      <c r="B337" t="s">
        <v>510</v>
      </c>
      <c r="C337">
        <v>81</v>
      </c>
      <c r="D337">
        <v>1.0028647184371948</v>
      </c>
      <c r="E337">
        <v>3973</v>
      </c>
    </row>
    <row r="338" spans="1:5" x14ac:dyDescent="0.25">
      <c r="A338">
        <v>32250</v>
      </c>
      <c r="B338" t="s">
        <v>815</v>
      </c>
      <c r="C338">
        <v>105</v>
      </c>
      <c r="D338">
        <v>0.72657769918441772</v>
      </c>
      <c r="E338">
        <v>301</v>
      </c>
    </row>
    <row r="339" spans="1:5" x14ac:dyDescent="0.25">
      <c r="A339">
        <v>32275</v>
      </c>
      <c r="B339" t="s">
        <v>597</v>
      </c>
      <c r="C339">
        <v>86</v>
      </c>
      <c r="D339">
        <v>0.90234041213989258</v>
      </c>
      <c r="E339">
        <v>63459</v>
      </c>
    </row>
    <row r="340" spans="1:5" x14ac:dyDescent="0.25">
      <c r="A340">
        <v>32325</v>
      </c>
      <c r="B340" t="s">
        <v>532</v>
      </c>
      <c r="C340">
        <v>86</v>
      </c>
      <c r="D340">
        <v>0.15029327571392059</v>
      </c>
      <c r="E340">
        <v>1070</v>
      </c>
    </row>
    <row r="341" spans="1:5" x14ac:dyDescent="0.25">
      <c r="A341">
        <v>32375</v>
      </c>
      <c r="B341" t="s">
        <v>224</v>
      </c>
      <c r="C341">
        <v>17</v>
      </c>
      <c r="D341">
        <v>1.1740540266036987</v>
      </c>
      <c r="E341">
        <v>2143</v>
      </c>
    </row>
    <row r="342" spans="1:5" x14ac:dyDescent="0.25">
      <c r="A342">
        <v>32400</v>
      </c>
      <c r="B342" t="s">
        <v>218</v>
      </c>
      <c r="C342">
        <v>17</v>
      </c>
      <c r="D342">
        <v>0.80488359928131104</v>
      </c>
      <c r="E342">
        <v>13403</v>
      </c>
    </row>
    <row r="343" spans="1:5" x14ac:dyDescent="0.25">
      <c r="A343">
        <v>32610</v>
      </c>
      <c r="B343" t="s">
        <v>653</v>
      </c>
      <c r="C343">
        <v>95</v>
      </c>
      <c r="D343">
        <v>1.2798303365707397</v>
      </c>
      <c r="E343">
        <v>17222</v>
      </c>
    </row>
    <row r="344" spans="1:5" x14ac:dyDescent="0.25">
      <c r="A344">
        <v>32650</v>
      </c>
      <c r="B344" t="s">
        <v>259</v>
      </c>
      <c r="C344">
        <v>29</v>
      </c>
      <c r="D344">
        <v>0.9665067195892334</v>
      </c>
      <c r="E344">
        <v>136</v>
      </c>
    </row>
    <row r="345" spans="1:5" x14ac:dyDescent="0.25">
      <c r="A345">
        <v>32675</v>
      </c>
      <c r="B345" t="s">
        <v>493</v>
      </c>
      <c r="C345">
        <v>77</v>
      </c>
      <c r="D345">
        <v>1.0505499839782715</v>
      </c>
      <c r="E345">
        <v>624</v>
      </c>
    </row>
    <row r="346" spans="1:5" x14ac:dyDescent="0.25">
      <c r="A346">
        <v>32775</v>
      </c>
      <c r="B346" t="s">
        <v>414</v>
      </c>
      <c r="C346">
        <v>69</v>
      </c>
      <c r="D346">
        <v>1.1542860269546509</v>
      </c>
      <c r="E346">
        <v>1089</v>
      </c>
    </row>
    <row r="347" spans="1:5" x14ac:dyDescent="0.25">
      <c r="A347">
        <v>32825</v>
      </c>
      <c r="B347" t="s">
        <v>759</v>
      </c>
      <c r="C347">
        <v>101</v>
      </c>
      <c r="D347">
        <v>0.87176495790481567</v>
      </c>
      <c r="E347">
        <v>11730</v>
      </c>
    </row>
    <row r="348" spans="1:5" x14ac:dyDescent="0.25">
      <c r="A348">
        <v>32967</v>
      </c>
      <c r="B348" t="s">
        <v>662</v>
      </c>
      <c r="C348">
        <v>95</v>
      </c>
      <c r="D348">
        <v>1.1195454597473145</v>
      </c>
      <c r="E348">
        <v>21064</v>
      </c>
    </row>
    <row r="349" spans="1:5" x14ac:dyDescent="0.25">
      <c r="A349">
        <v>32993</v>
      </c>
      <c r="B349" t="s">
        <v>879</v>
      </c>
      <c r="C349">
        <v>111</v>
      </c>
      <c r="D349">
        <v>1.0693880319595337</v>
      </c>
      <c r="E349">
        <v>4877</v>
      </c>
    </row>
    <row r="350" spans="1:5" x14ac:dyDescent="0.25">
      <c r="A350">
        <v>33150</v>
      </c>
      <c r="B350" t="s">
        <v>704</v>
      </c>
      <c r="C350">
        <v>99</v>
      </c>
      <c r="D350">
        <v>1.0663892030715942</v>
      </c>
      <c r="E350">
        <v>2641</v>
      </c>
    </row>
    <row r="351" spans="1:5" x14ac:dyDescent="0.25">
      <c r="A351">
        <v>33250</v>
      </c>
      <c r="B351" t="s">
        <v>239</v>
      </c>
      <c r="C351">
        <v>21</v>
      </c>
      <c r="D351">
        <v>0.50803565979003906</v>
      </c>
      <c r="E351">
        <v>24021</v>
      </c>
    </row>
    <row r="352" spans="1:5" x14ac:dyDescent="0.25">
      <c r="A352">
        <v>33375</v>
      </c>
      <c r="B352" t="s">
        <v>160</v>
      </c>
      <c r="C352">
        <v>9</v>
      </c>
      <c r="D352">
        <v>1.0961247682571411</v>
      </c>
      <c r="E352">
        <v>2744</v>
      </c>
    </row>
    <row r="353" spans="1:5" x14ac:dyDescent="0.25">
      <c r="A353">
        <v>33425</v>
      </c>
      <c r="B353" t="s">
        <v>559</v>
      </c>
      <c r="C353">
        <v>86</v>
      </c>
      <c r="D353">
        <v>1.8783577680587769</v>
      </c>
      <c r="E353">
        <v>61</v>
      </c>
    </row>
    <row r="354" spans="1:5" x14ac:dyDescent="0.25">
      <c r="A354">
        <v>33450</v>
      </c>
      <c r="B354" t="s">
        <v>146</v>
      </c>
      <c r="C354">
        <v>9</v>
      </c>
      <c r="D354">
        <v>1.056735634803772</v>
      </c>
      <c r="E354">
        <v>8254</v>
      </c>
    </row>
    <row r="355" spans="1:5" x14ac:dyDescent="0.25">
      <c r="A355">
        <v>33585</v>
      </c>
      <c r="B355" t="s">
        <v>873</v>
      </c>
      <c r="C355">
        <v>111</v>
      </c>
      <c r="D355">
        <v>0.98004364967346191</v>
      </c>
      <c r="E355">
        <v>5953</v>
      </c>
    </row>
    <row r="356" spans="1:5" x14ac:dyDescent="0.25">
      <c r="A356">
        <v>33600</v>
      </c>
      <c r="B356" t="s">
        <v>384</v>
      </c>
      <c r="C356">
        <v>61</v>
      </c>
      <c r="D356">
        <v>1.5013707876205444</v>
      </c>
      <c r="E356">
        <v>3980</v>
      </c>
    </row>
    <row r="357" spans="1:5" x14ac:dyDescent="0.25">
      <c r="A357">
        <v>33625</v>
      </c>
      <c r="B357" t="s">
        <v>801</v>
      </c>
      <c r="C357">
        <v>103</v>
      </c>
      <c r="D357">
        <v>1.1037334203720093</v>
      </c>
      <c r="E357">
        <v>4153</v>
      </c>
    </row>
    <row r="358" spans="1:5" x14ac:dyDescent="0.25">
      <c r="A358">
        <v>33675</v>
      </c>
      <c r="B358" t="s">
        <v>788</v>
      </c>
      <c r="C358">
        <v>103</v>
      </c>
      <c r="D358">
        <v>1.060394287109375</v>
      </c>
      <c r="E358">
        <v>1392</v>
      </c>
    </row>
    <row r="359" spans="1:5" x14ac:dyDescent="0.25">
      <c r="A359">
        <v>33700</v>
      </c>
      <c r="B359" t="s">
        <v>522</v>
      </c>
      <c r="C359">
        <v>85</v>
      </c>
      <c r="D359">
        <v>0.78964656591415405</v>
      </c>
      <c r="E359">
        <v>5981</v>
      </c>
    </row>
    <row r="360" spans="1:5" x14ac:dyDescent="0.25">
      <c r="A360">
        <v>33800</v>
      </c>
      <c r="B360" t="s">
        <v>479</v>
      </c>
      <c r="C360">
        <v>75</v>
      </c>
      <c r="D360">
        <v>0.77776694297790527</v>
      </c>
      <c r="E360">
        <v>1306</v>
      </c>
    </row>
    <row r="361" spans="1:5" x14ac:dyDescent="0.25">
      <c r="A361">
        <v>33900</v>
      </c>
      <c r="B361" t="s">
        <v>854</v>
      </c>
      <c r="C361">
        <v>107</v>
      </c>
      <c r="D361">
        <v>0.77291774749755859</v>
      </c>
      <c r="E361">
        <v>1370</v>
      </c>
    </row>
    <row r="362" spans="1:5" x14ac:dyDescent="0.25">
      <c r="A362">
        <v>33950</v>
      </c>
      <c r="B362" t="s">
        <v>225</v>
      </c>
      <c r="C362">
        <v>17</v>
      </c>
      <c r="D362">
        <v>0.80764716863632202</v>
      </c>
      <c r="E362">
        <v>7205</v>
      </c>
    </row>
    <row r="363" spans="1:5" x14ac:dyDescent="0.25">
      <c r="A363">
        <v>33958</v>
      </c>
      <c r="B363" t="s">
        <v>212</v>
      </c>
      <c r="C363">
        <v>17</v>
      </c>
      <c r="D363">
        <v>1.1483938694000244</v>
      </c>
      <c r="E363">
        <v>3290</v>
      </c>
    </row>
    <row r="364" spans="1:5" x14ac:dyDescent="0.25">
      <c r="A364">
        <v>33966</v>
      </c>
      <c r="B364" t="s">
        <v>219</v>
      </c>
      <c r="C364">
        <v>17</v>
      </c>
      <c r="D364">
        <v>1.0158789157867432</v>
      </c>
      <c r="E364">
        <v>6566</v>
      </c>
    </row>
    <row r="365" spans="1:5" x14ac:dyDescent="0.25">
      <c r="A365">
        <v>34000</v>
      </c>
      <c r="B365" t="s">
        <v>849</v>
      </c>
      <c r="C365">
        <v>105</v>
      </c>
      <c r="D365">
        <v>0.71320301294326782</v>
      </c>
      <c r="E365">
        <v>6468</v>
      </c>
    </row>
    <row r="366" spans="1:5" x14ac:dyDescent="0.25">
      <c r="A366">
        <v>34012</v>
      </c>
      <c r="B366" t="s">
        <v>463</v>
      </c>
      <c r="C366">
        <v>71</v>
      </c>
      <c r="D366">
        <v>1.0506000518798828</v>
      </c>
      <c r="E366">
        <v>13549</v>
      </c>
    </row>
    <row r="367" spans="1:5" x14ac:dyDescent="0.25">
      <c r="A367">
        <v>34132</v>
      </c>
      <c r="B367" t="s">
        <v>602</v>
      </c>
      <c r="C367">
        <v>87</v>
      </c>
      <c r="D367">
        <v>0.98266661167144775</v>
      </c>
      <c r="E367">
        <v>6318</v>
      </c>
    </row>
    <row r="368" spans="1:5" x14ac:dyDescent="0.25">
      <c r="A368">
        <v>34175</v>
      </c>
      <c r="B368" t="s">
        <v>1008</v>
      </c>
      <c r="C368">
        <v>86</v>
      </c>
      <c r="D368">
        <v>-999</v>
      </c>
      <c r="E368">
        <v>0</v>
      </c>
    </row>
    <row r="369" spans="1:5" x14ac:dyDescent="0.25">
      <c r="A369">
        <v>34185</v>
      </c>
      <c r="B369" t="s">
        <v>241</v>
      </c>
      <c r="C369">
        <v>21</v>
      </c>
      <c r="D369">
        <v>1.1278022527694702</v>
      </c>
      <c r="E369">
        <v>3044</v>
      </c>
    </row>
    <row r="370" spans="1:5" x14ac:dyDescent="0.25">
      <c r="A370">
        <v>34275</v>
      </c>
      <c r="B370" t="s">
        <v>322</v>
      </c>
      <c r="C370">
        <v>53</v>
      </c>
      <c r="D370">
        <v>0.20497491955757141</v>
      </c>
      <c r="E370">
        <v>116</v>
      </c>
    </row>
    <row r="371" spans="1:5" x14ac:dyDescent="0.25">
      <c r="A371">
        <v>34400</v>
      </c>
      <c r="B371" t="s">
        <v>563</v>
      </c>
      <c r="C371">
        <v>86</v>
      </c>
      <c r="D371">
        <v>1.0369577407836914</v>
      </c>
      <c r="E371">
        <v>19980</v>
      </c>
    </row>
    <row r="372" spans="1:5" x14ac:dyDescent="0.25">
      <c r="A372">
        <v>35000</v>
      </c>
      <c r="B372" t="s">
        <v>265</v>
      </c>
      <c r="C372">
        <v>31</v>
      </c>
      <c r="D372">
        <v>0.95867908000946045</v>
      </c>
      <c r="E372">
        <v>837533</v>
      </c>
    </row>
    <row r="373" spans="1:5" x14ac:dyDescent="0.25">
      <c r="A373">
        <v>35050</v>
      </c>
      <c r="B373" t="s">
        <v>261</v>
      </c>
      <c r="C373">
        <v>31</v>
      </c>
      <c r="D373">
        <v>1.0943050384521484</v>
      </c>
      <c r="E373">
        <v>21822</v>
      </c>
    </row>
    <row r="374" spans="1:5" x14ac:dyDescent="0.25">
      <c r="A374">
        <v>35200</v>
      </c>
      <c r="B374" t="s">
        <v>398</v>
      </c>
      <c r="C374">
        <v>63</v>
      </c>
      <c r="D374">
        <v>0.80377233028411865</v>
      </c>
      <c r="E374">
        <v>520</v>
      </c>
    </row>
    <row r="375" spans="1:5" x14ac:dyDescent="0.25">
      <c r="A375">
        <v>35300</v>
      </c>
      <c r="B375" t="s">
        <v>827</v>
      </c>
      <c r="C375">
        <v>105</v>
      </c>
      <c r="D375">
        <v>1.0377418994903564</v>
      </c>
      <c r="E375">
        <v>5161</v>
      </c>
    </row>
    <row r="376" spans="1:5" x14ac:dyDescent="0.25">
      <c r="A376">
        <v>35350</v>
      </c>
      <c r="B376" t="s">
        <v>757</v>
      </c>
      <c r="C376">
        <v>101</v>
      </c>
      <c r="D376">
        <v>0.76267856359481812</v>
      </c>
      <c r="E376">
        <v>18470</v>
      </c>
    </row>
    <row r="377" spans="1:5" x14ac:dyDescent="0.25">
      <c r="A377">
        <v>35375</v>
      </c>
      <c r="B377" t="s">
        <v>301</v>
      </c>
      <c r="C377">
        <v>47</v>
      </c>
      <c r="D377">
        <v>0.86007964611053467</v>
      </c>
      <c r="E377">
        <v>4301</v>
      </c>
    </row>
    <row r="378" spans="1:5" x14ac:dyDescent="0.25">
      <c r="A378">
        <v>35425</v>
      </c>
      <c r="B378" t="s">
        <v>907</v>
      </c>
      <c r="C378">
        <v>113</v>
      </c>
      <c r="D378">
        <v>0.77142596244812012</v>
      </c>
      <c r="E378">
        <v>433</v>
      </c>
    </row>
    <row r="379" spans="1:5" x14ac:dyDescent="0.25">
      <c r="A379">
        <v>35525</v>
      </c>
      <c r="B379" t="s">
        <v>299</v>
      </c>
      <c r="C379">
        <v>47</v>
      </c>
      <c r="D379">
        <v>0.89876419305801392</v>
      </c>
      <c r="E379">
        <v>802</v>
      </c>
    </row>
    <row r="380" spans="1:5" x14ac:dyDescent="0.25">
      <c r="A380">
        <v>35550</v>
      </c>
      <c r="B380" t="s">
        <v>527</v>
      </c>
      <c r="C380">
        <v>85</v>
      </c>
      <c r="D380">
        <v>0.89066618680953979</v>
      </c>
      <c r="E380">
        <v>12000</v>
      </c>
    </row>
    <row r="381" spans="1:5" x14ac:dyDescent="0.25">
      <c r="A381">
        <v>35800</v>
      </c>
      <c r="B381" t="s">
        <v>137</v>
      </c>
      <c r="C381">
        <v>9</v>
      </c>
      <c r="D381">
        <v>1.0747350454330444</v>
      </c>
      <c r="E381">
        <v>4059</v>
      </c>
    </row>
    <row r="382" spans="1:5" x14ac:dyDescent="0.25">
      <c r="A382">
        <v>35850</v>
      </c>
      <c r="B382" t="s">
        <v>695</v>
      </c>
      <c r="C382">
        <v>99</v>
      </c>
      <c r="D382">
        <v>0.99991649389266968</v>
      </c>
      <c r="E382">
        <v>3267</v>
      </c>
    </row>
    <row r="383" spans="1:5" x14ac:dyDescent="0.25">
      <c r="A383">
        <v>35862</v>
      </c>
      <c r="B383" t="s">
        <v>694</v>
      </c>
      <c r="C383">
        <v>99</v>
      </c>
      <c r="D383">
        <v>0.7090073823928833</v>
      </c>
      <c r="E383">
        <v>537</v>
      </c>
    </row>
    <row r="384" spans="1:5" x14ac:dyDescent="0.25">
      <c r="A384">
        <v>35875</v>
      </c>
      <c r="B384" t="s">
        <v>698</v>
      </c>
      <c r="C384">
        <v>99</v>
      </c>
      <c r="D384">
        <v>1.1328011751174927</v>
      </c>
      <c r="E384">
        <v>57625</v>
      </c>
    </row>
    <row r="385" spans="1:5" x14ac:dyDescent="0.25">
      <c r="A385">
        <v>35890</v>
      </c>
      <c r="B385" t="s">
        <v>736</v>
      </c>
      <c r="C385">
        <v>99</v>
      </c>
      <c r="D385">
        <v>1.2584943771362305</v>
      </c>
      <c r="E385">
        <v>11803</v>
      </c>
    </row>
    <row r="386" spans="1:5" x14ac:dyDescent="0.25">
      <c r="A386">
        <v>35900</v>
      </c>
      <c r="B386" t="s">
        <v>729</v>
      </c>
      <c r="C386">
        <v>99</v>
      </c>
      <c r="D386">
        <v>1.4888591766357422</v>
      </c>
      <c r="E386">
        <v>411</v>
      </c>
    </row>
    <row r="387" spans="1:5" x14ac:dyDescent="0.25">
      <c r="A387">
        <v>35925</v>
      </c>
      <c r="B387" t="s">
        <v>521</v>
      </c>
      <c r="C387">
        <v>85</v>
      </c>
      <c r="D387">
        <v>1.7696448564529419</v>
      </c>
      <c r="E387">
        <v>630</v>
      </c>
    </row>
    <row r="388" spans="1:5" x14ac:dyDescent="0.25">
      <c r="A388">
        <v>35950</v>
      </c>
      <c r="B388" t="s">
        <v>838</v>
      </c>
      <c r="C388">
        <v>105</v>
      </c>
      <c r="D388">
        <v>1.0145187377929688</v>
      </c>
      <c r="E388">
        <v>6385</v>
      </c>
    </row>
    <row r="389" spans="1:5" x14ac:dyDescent="0.25">
      <c r="A389">
        <v>36062</v>
      </c>
      <c r="B389" t="s">
        <v>577</v>
      </c>
      <c r="C389">
        <v>86</v>
      </c>
      <c r="D389">
        <v>1.0470926761627197</v>
      </c>
      <c r="E389">
        <v>58767</v>
      </c>
    </row>
    <row r="390" spans="1:5" x14ac:dyDescent="0.25">
      <c r="A390">
        <v>36100</v>
      </c>
      <c r="B390" t="s">
        <v>570</v>
      </c>
      <c r="C390">
        <v>86</v>
      </c>
      <c r="D390">
        <v>1.1488837003707886</v>
      </c>
      <c r="E390">
        <v>78580</v>
      </c>
    </row>
    <row r="391" spans="1:5" x14ac:dyDescent="0.25">
      <c r="A391">
        <v>36121</v>
      </c>
      <c r="B391" t="s">
        <v>553</v>
      </c>
      <c r="C391">
        <v>86</v>
      </c>
      <c r="D391">
        <v>0.98672693967819214</v>
      </c>
      <c r="E391">
        <v>38673</v>
      </c>
    </row>
    <row r="392" spans="1:5" x14ac:dyDescent="0.25">
      <c r="A392">
        <v>36175</v>
      </c>
      <c r="B392" t="s">
        <v>813</v>
      </c>
      <c r="C392">
        <v>103</v>
      </c>
      <c r="D392">
        <v>0.86077147722244263</v>
      </c>
      <c r="E392">
        <v>4986</v>
      </c>
    </row>
    <row r="393" spans="1:5" x14ac:dyDescent="0.25">
      <c r="A393">
        <v>36200</v>
      </c>
      <c r="B393" t="s">
        <v>927</v>
      </c>
      <c r="C393">
        <v>115</v>
      </c>
      <c r="D393">
        <v>0.89311355352401733</v>
      </c>
      <c r="E393">
        <v>4228</v>
      </c>
    </row>
    <row r="394" spans="1:5" x14ac:dyDescent="0.25">
      <c r="A394">
        <v>36220</v>
      </c>
      <c r="B394" t="s">
        <v>715</v>
      </c>
      <c r="C394">
        <v>99</v>
      </c>
      <c r="D394">
        <v>0.81999683380126953</v>
      </c>
      <c r="E394">
        <v>1140</v>
      </c>
    </row>
    <row r="395" spans="1:5" x14ac:dyDescent="0.25">
      <c r="A395">
        <v>36300</v>
      </c>
      <c r="B395" t="s">
        <v>537</v>
      </c>
      <c r="C395">
        <v>86</v>
      </c>
      <c r="D395">
        <v>1.5066860914230347</v>
      </c>
      <c r="E395">
        <v>12774</v>
      </c>
    </row>
    <row r="396" spans="1:5" x14ac:dyDescent="0.25">
      <c r="A396">
        <v>36325</v>
      </c>
      <c r="B396" t="s">
        <v>599</v>
      </c>
      <c r="C396">
        <v>87</v>
      </c>
      <c r="D396">
        <v>1.0397502183914185</v>
      </c>
      <c r="E396">
        <v>615</v>
      </c>
    </row>
    <row r="397" spans="1:5" x14ac:dyDescent="0.25">
      <c r="A397">
        <v>36375</v>
      </c>
      <c r="B397" t="s">
        <v>600</v>
      </c>
      <c r="C397">
        <v>87</v>
      </c>
      <c r="D397">
        <v>0.97556585073471069</v>
      </c>
      <c r="E397">
        <v>10781</v>
      </c>
    </row>
    <row r="398" spans="1:5" x14ac:dyDescent="0.25">
      <c r="A398">
        <v>36462</v>
      </c>
      <c r="B398" t="s">
        <v>367</v>
      </c>
      <c r="C398">
        <v>57</v>
      </c>
      <c r="D398">
        <v>1.4056912660598755</v>
      </c>
      <c r="E398">
        <v>22678</v>
      </c>
    </row>
    <row r="399" spans="1:5" x14ac:dyDescent="0.25">
      <c r="A399">
        <v>36475</v>
      </c>
      <c r="B399" t="s">
        <v>227</v>
      </c>
      <c r="C399">
        <v>19</v>
      </c>
      <c r="D399">
        <v>0.97599518299102783</v>
      </c>
      <c r="E399">
        <v>1540</v>
      </c>
    </row>
    <row r="400" spans="1:5" x14ac:dyDescent="0.25">
      <c r="A400">
        <v>36535</v>
      </c>
      <c r="B400" t="s">
        <v>746</v>
      </c>
      <c r="C400">
        <v>101</v>
      </c>
      <c r="D400">
        <v>1.2421071529388428</v>
      </c>
      <c r="E400">
        <v>1640</v>
      </c>
    </row>
    <row r="401" spans="1:5" x14ac:dyDescent="0.25">
      <c r="A401">
        <v>36550</v>
      </c>
      <c r="B401" t="s">
        <v>601</v>
      </c>
      <c r="C401">
        <v>87</v>
      </c>
      <c r="D401">
        <v>0.96170878410339355</v>
      </c>
      <c r="E401">
        <v>25187</v>
      </c>
    </row>
    <row r="402" spans="1:5" x14ac:dyDescent="0.25">
      <c r="A402">
        <v>36950</v>
      </c>
      <c r="B402" t="s">
        <v>683</v>
      </c>
      <c r="C402">
        <v>97</v>
      </c>
      <c r="D402">
        <v>0.84148460626602173</v>
      </c>
      <c r="E402">
        <v>63392</v>
      </c>
    </row>
    <row r="403" spans="1:5" x14ac:dyDescent="0.25">
      <c r="A403">
        <v>37225</v>
      </c>
      <c r="B403" t="s">
        <v>314</v>
      </c>
      <c r="C403">
        <v>51</v>
      </c>
      <c r="D403">
        <v>0.90019428730010986</v>
      </c>
      <c r="E403">
        <v>4633</v>
      </c>
    </row>
    <row r="404" spans="1:5" x14ac:dyDescent="0.25">
      <c r="A404">
        <v>37275</v>
      </c>
      <c r="B404" t="s">
        <v>747</v>
      </c>
      <c r="C404">
        <v>101</v>
      </c>
      <c r="D404">
        <v>0.49457317590713501</v>
      </c>
      <c r="E404">
        <v>1446</v>
      </c>
    </row>
    <row r="405" spans="1:5" x14ac:dyDescent="0.25">
      <c r="A405">
        <v>37300</v>
      </c>
      <c r="B405" t="s">
        <v>116</v>
      </c>
      <c r="C405">
        <v>1</v>
      </c>
      <c r="D405">
        <v>0.86785995960235596</v>
      </c>
      <c r="E405">
        <v>248</v>
      </c>
    </row>
    <row r="406" spans="1:5" x14ac:dyDescent="0.25">
      <c r="A406">
        <v>37375</v>
      </c>
      <c r="B406" t="s">
        <v>424</v>
      </c>
      <c r="C406">
        <v>69</v>
      </c>
      <c r="D406">
        <v>0.88563376665115356</v>
      </c>
      <c r="E406">
        <v>14138</v>
      </c>
    </row>
    <row r="407" spans="1:5" x14ac:dyDescent="0.25">
      <c r="A407">
        <v>37500</v>
      </c>
      <c r="B407" t="s">
        <v>121</v>
      </c>
      <c r="C407">
        <v>5</v>
      </c>
      <c r="D407">
        <v>0.97629618644714355</v>
      </c>
      <c r="E407">
        <v>3700</v>
      </c>
    </row>
    <row r="408" spans="1:5" x14ac:dyDescent="0.25">
      <c r="A408">
        <v>37525</v>
      </c>
      <c r="B408" t="s">
        <v>830</v>
      </c>
      <c r="C408">
        <v>105</v>
      </c>
      <c r="D408">
        <v>0.81875139474868774</v>
      </c>
      <c r="E408">
        <v>5136</v>
      </c>
    </row>
    <row r="409" spans="1:5" x14ac:dyDescent="0.25">
      <c r="A409">
        <v>37542</v>
      </c>
      <c r="B409" t="s">
        <v>693</v>
      </c>
      <c r="C409">
        <v>99</v>
      </c>
      <c r="D409">
        <v>1.0073645114898682</v>
      </c>
      <c r="E409">
        <v>3568</v>
      </c>
    </row>
    <row r="410" spans="1:5" x14ac:dyDescent="0.25">
      <c r="A410">
        <v>37625</v>
      </c>
      <c r="B410" t="s">
        <v>633</v>
      </c>
      <c r="C410">
        <v>95</v>
      </c>
      <c r="D410">
        <v>1.0026571750640869</v>
      </c>
      <c r="E410">
        <v>9</v>
      </c>
    </row>
    <row r="411" spans="1:5" x14ac:dyDescent="0.25">
      <c r="A411">
        <v>37648</v>
      </c>
      <c r="B411" t="s">
        <v>675</v>
      </c>
      <c r="C411">
        <v>95</v>
      </c>
      <c r="D411">
        <v>1.4026075601577759</v>
      </c>
      <c r="E411">
        <v>16053</v>
      </c>
    </row>
    <row r="412" spans="1:5" x14ac:dyDescent="0.25">
      <c r="A412">
        <v>37650</v>
      </c>
      <c r="B412" t="s">
        <v>675</v>
      </c>
      <c r="C412">
        <v>125</v>
      </c>
      <c r="D412">
        <v>0.69436067342758179</v>
      </c>
      <c r="E412">
        <v>2227</v>
      </c>
    </row>
    <row r="413" spans="1:5" x14ac:dyDescent="0.25">
      <c r="A413">
        <v>37775</v>
      </c>
      <c r="B413" t="s">
        <v>254</v>
      </c>
      <c r="C413">
        <v>23</v>
      </c>
      <c r="D413">
        <v>0.87452757358551025</v>
      </c>
      <c r="E413">
        <v>12059</v>
      </c>
    </row>
    <row r="414" spans="1:5" x14ac:dyDescent="0.25">
      <c r="A414">
        <v>37800</v>
      </c>
      <c r="B414" t="s">
        <v>727</v>
      </c>
      <c r="C414">
        <v>99</v>
      </c>
      <c r="D414">
        <v>1.1433345079421997</v>
      </c>
      <c r="E414">
        <v>3445</v>
      </c>
    </row>
    <row r="415" spans="1:5" x14ac:dyDescent="0.25">
      <c r="A415">
        <v>37975</v>
      </c>
      <c r="B415" t="s">
        <v>840</v>
      </c>
      <c r="C415">
        <v>105</v>
      </c>
      <c r="D415">
        <v>0.93446868658065796</v>
      </c>
      <c r="E415">
        <v>1258</v>
      </c>
    </row>
    <row r="416" spans="1:5" x14ac:dyDescent="0.25">
      <c r="A416">
        <v>38000</v>
      </c>
      <c r="B416" t="s">
        <v>1009</v>
      </c>
      <c r="C416">
        <v>99</v>
      </c>
      <c r="D416">
        <v>-999</v>
      </c>
      <c r="E416">
        <v>0</v>
      </c>
    </row>
    <row r="417" spans="1:5" x14ac:dyDescent="0.25">
      <c r="A417">
        <v>38012</v>
      </c>
      <c r="B417" t="s">
        <v>655</v>
      </c>
      <c r="C417">
        <v>95</v>
      </c>
      <c r="D417">
        <v>1.0613957643508911</v>
      </c>
      <c r="E417">
        <v>366</v>
      </c>
    </row>
    <row r="418" spans="1:5" x14ac:dyDescent="0.25">
      <c r="A418">
        <v>38025</v>
      </c>
      <c r="B418" t="s">
        <v>977</v>
      </c>
      <c r="C418">
        <v>127</v>
      </c>
      <c r="D418">
        <v>1.0063860416412354</v>
      </c>
      <c r="E418">
        <v>2632</v>
      </c>
    </row>
    <row r="419" spans="1:5" x14ac:dyDescent="0.25">
      <c r="A419">
        <v>38162</v>
      </c>
      <c r="B419" t="s">
        <v>412</v>
      </c>
      <c r="C419">
        <v>69</v>
      </c>
      <c r="D419">
        <v>0.73771333694458008</v>
      </c>
      <c r="E419">
        <v>985</v>
      </c>
    </row>
    <row r="420" spans="1:5" x14ac:dyDescent="0.25">
      <c r="A420">
        <v>38250</v>
      </c>
      <c r="B420" t="s">
        <v>818</v>
      </c>
      <c r="C420">
        <v>105</v>
      </c>
      <c r="D420">
        <v>0.9183768630027771</v>
      </c>
      <c r="E420">
        <v>99942</v>
      </c>
    </row>
    <row r="421" spans="1:5" x14ac:dyDescent="0.25">
      <c r="A421">
        <v>38262</v>
      </c>
      <c r="B421" t="s">
        <v>837</v>
      </c>
      <c r="C421">
        <v>105</v>
      </c>
      <c r="D421">
        <v>1.3123593330383301</v>
      </c>
      <c r="E421">
        <v>11649</v>
      </c>
    </row>
    <row r="422" spans="1:5" x14ac:dyDescent="0.25">
      <c r="A422">
        <v>38275</v>
      </c>
      <c r="B422" t="s">
        <v>1010</v>
      </c>
      <c r="C422">
        <v>53</v>
      </c>
      <c r="D422">
        <v>-999</v>
      </c>
      <c r="E422">
        <v>23</v>
      </c>
    </row>
    <row r="423" spans="1:5" x14ac:dyDescent="0.25">
      <c r="A423">
        <v>38287</v>
      </c>
      <c r="B423" t="s">
        <v>622</v>
      </c>
      <c r="C423">
        <v>91</v>
      </c>
      <c r="D423">
        <v>0.96414554119110107</v>
      </c>
      <c r="E423">
        <v>7011</v>
      </c>
    </row>
    <row r="424" spans="1:5" x14ac:dyDescent="0.25">
      <c r="A424">
        <v>38332</v>
      </c>
      <c r="B424" t="s">
        <v>425</v>
      </c>
      <c r="C424">
        <v>69</v>
      </c>
      <c r="D424">
        <v>0.61035287380218506</v>
      </c>
      <c r="E424">
        <v>727</v>
      </c>
    </row>
    <row r="425" spans="1:5" x14ac:dyDescent="0.25">
      <c r="A425">
        <v>38350</v>
      </c>
      <c r="B425" t="s">
        <v>357</v>
      </c>
      <c r="C425">
        <v>57</v>
      </c>
      <c r="D425">
        <v>1.0049344301223755</v>
      </c>
      <c r="E425">
        <v>28966</v>
      </c>
    </row>
    <row r="426" spans="1:5" x14ac:dyDescent="0.25">
      <c r="A426">
        <v>38425</v>
      </c>
      <c r="B426" t="s">
        <v>950</v>
      </c>
      <c r="C426">
        <v>117</v>
      </c>
      <c r="D426">
        <v>1.1725838184356689</v>
      </c>
      <c r="E426">
        <v>14605</v>
      </c>
    </row>
    <row r="427" spans="1:5" x14ac:dyDescent="0.25">
      <c r="A427">
        <v>38430</v>
      </c>
      <c r="B427" t="s">
        <v>635</v>
      </c>
      <c r="C427">
        <v>95</v>
      </c>
      <c r="D427">
        <v>1.3001419305801392</v>
      </c>
      <c r="E427">
        <v>1310</v>
      </c>
    </row>
    <row r="428" spans="1:5" x14ac:dyDescent="0.25">
      <c r="A428">
        <v>38519</v>
      </c>
      <c r="B428" t="s">
        <v>495</v>
      </c>
      <c r="C428">
        <v>77</v>
      </c>
      <c r="D428">
        <v>1.2703448534011841</v>
      </c>
      <c r="E428">
        <v>394</v>
      </c>
    </row>
    <row r="429" spans="1:5" x14ac:dyDescent="0.25">
      <c r="A429">
        <v>38575</v>
      </c>
      <c r="B429" t="s">
        <v>953</v>
      </c>
      <c r="C429">
        <v>119</v>
      </c>
      <c r="D429">
        <v>0.80981284379959106</v>
      </c>
      <c r="E429">
        <v>3409</v>
      </c>
    </row>
    <row r="430" spans="1:5" x14ac:dyDescent="0.25">
      <c r="A430">
        <v>38600</v>
      </c>
      <c r="B430" t="s">
        <v>690</v>
      </c>
      <c r="C430">
        <v>99</v>
      </c>
      <c r="D430">
        <v>0.71693217754364014</v>
      </c>
      <c r="E430">
        <v>8317</v>
      </c>
    </row>
    <row r="431" spans="1:5" x14ac:dyDescent="0.25">
      <c r="A431">
        <v>38625</v>
      </c>
      <c r="B431" t="s">
        <v>336</v>
      </c>
      <c r="C431">
        <v>55</v>
      </c>
      <c r="D431">
        <v>0.8235553503036499</v>
      </c>
      <c r="E431">
        <v>2518</v>
      </c>
    </row>
    <row r="432" spans="1:5" x14ac:dyDescent="0.25">
      <c r="A432">
        <v>38690</v>
      </c>
      <c r="B432" t="s">
        <v>933</v>
      </c>
      <c r="C432">
        <v>115</v>
      </c>
      <c r="D432">
        <v>1.1098378896713257</v>
      </c>
      <c r="E432">
        <v>4795</v>
      </c>
    </row>
    <row r="433" spans="1:5" x14ac:dyDescent="0.25">
      <c r="A433">
        <v>38813</v>
      </c>
      <c r="B433" t="s">
        <v>233</v>
      </c>
      <c r="C433">
        <v>19</v>
      </c>
      <c r="D433">
        <v>0.95671117305755615</v>
      </c>
      <c r="E433">
        <v>31522</v>
      </c>
    </row>
    <row r="434" spans="1:5" x14ac:dyDescent="0.25">
      <c r="A434">
        <v>38950</v>
      </c>
      <c r="B434" t="s">
        <v>842</v>
      </c>
      <c r="C434">
        <v>105</v>
      </c>
      <c r="D434">
        <v>0.84099549055099487</v>
      </c>
      <c r="E434">
        <v>14665</v>
      </c>
    </row>
    <row r="435" spans="1:5" x14ac:dyDescent="0.25">
      <c r="A435">
        <v>39062</v>
      </c>
      <c r="B435" t="s">
        <v>878</v>
      </c>
      <c r="C435">
        <v>111</v>
      </c>
      <c r="D435">
        <v>1.054779052734375</v>
      </c>
      <c r="E435">
        <v>11304</v>
      </c>
    </row>
    <row r="436" spans="1:5" x14ac:dyDescent="0.25">
      <c r="A436">
        <v>39075</v>
      </c>
      <c r="B436" t="s">
        <v>722</v>
      </c>
      <c r="C436">
        <v>99</v>
      </c>
      <c r="D436">
        <v>0.75973218679428101</v>
      </c>
      <c r="E436">
        <v>35903</v>
      </c>
    </row>
    <row r="437" spans="1:5" x14ac:dyDescent="0.25">
      <c r="A437">
        <v>39100</v>
      </c>
      <c r="B437" t="s">
        <v>403</v>
      </c>
      <c r="C437">
        <v>65</v>
      </c>
      <c r="D437">
        <v>1.3071897029876709</v>
      </c>
      <c r="E437">
        <v>101</v>
      </c>
    </row>
    <row r="438" spans="1:5" x14ac:dyDescent="0.25">
      <c r="A438">
        <v>39200</v>
      </c>
      <c r="B438" t="s">
        <v>777</v>
      </c>
      <c r="C438">
        <v>101</v>
      </c>
      <c r="D438">
        <v>1.1834715604782104</v>
      </c>
      <c r="E438">
        <v>33112</v>
      </c>
    </row>
    <row r="439" spans="1:5" x14ac:dyDescent="0.25">
      <c r="A439">
        <v>39375</v>
      </c>
      <c r="B439" t="s">
        <v>713</v>
      </c>
      <c r="C439">
        <v>99</v>
      </c>
      <c r="D439">
        <v>0.85173434019088745</v>
      </c>
      <c r="E439">
        <v>10822</v>
      </c>
    </row>
    <row r="440" spans="1:5" x14ac:dyDescent="0.25">
      <c r="A440">
        <v>39425</v>
      </c>
      <c r="B440" t="s">
        <v>782</v>
      </c>
      <c r="C440">
        <v>103</v>
      </c>
      <c r="D440">
        <v>0.89741599559783936</v>
      </c>
      <c r="E440">
        <v>78391</v>
      </c>
    </row>
    <row r="441" spans="1:5" x14ac:dyDescent="0.25">
      <c r="A441">
        <v>39475</v>
      </c>
      <c r="B441" t="s">
        <v>175</v>
      </c>
      <c r="C441">
        <v>11</v>
      </c>
      <c r="D441">
        <v>1.0114853382110596</v>
      </c>
      <c r="E441">
        <v>6241</v>
      </c>
    </row>
    <row r="442" spans="1:5" x14ac:dyDescent="0.25">
      <c r="A442">
        <v>39525</v>
      </c>
      <c r="B442" t="s">
        <v>169</v>
      </c>
      <c r="C442">
        <v>11</v>
      </c>
      <c r="D442">
        <v>0.7220039963722229</v>
      </c>
      <c r="E442">
        <v>33710</v>
      </c>
    </row>
    <row r="443" spans="1:5" x14ac:dyDescent="0.25">
      <c r="A443">
        <v>39550</v>
      </c>
      <c r="B443" t="s">
        <v>167</v>
      </c>
      <c r="C443">
        <v>11</v>
      </c>
      <c r="D443">
        <v>0.79169344902038574</v>
      </c>
      <c r="E443">
        <v>69082</v>
      </c>
    </row>
    <row r="444" spans="1:5" x14ac:dyDescent="0.25">
      <c r="A444">
        <v>39600</v>
      </c>
      <c r="B444" t="s">
        <v>931</v>
      </c>
      <c r="C444">
        <v>115</v>
      </c>
      <c r="D444">
        <v>0.97274321317672729</v>
      </c>
      <c r="E444">
        <v>8888</v>
      </c>
    </row>
    <row r="445" spans="1:5" x14ac:dyDescent="0.25">
      <c r="A445">
        <v>39650</v>
      </c>
      <c r="B445" t="s">
        <v>624</v>
      </c>
      <c r="C445">
        <v>91</v>
      </c>
      <c r="D445">
        <v>0.87429767847061157</v>
      </c>
      <c r="E445">
        <v>579</v>
      </c>
    </row>
    <row r="446" spans="1:5" x14ac:dyDescent="0.25">
      <c r="A446">
        <v>39700</v>
      </c>
      <c r="B446" t="s">
        <v>134</v>
      </c>
      <c r="C446">
        <v>7</v>
      </c>
      <c r="D446">
        <v>0.83322477340698242</v>
      </c>
      <c r="E446">
        <v>1084</v>
      </c>
    </row>
    <row r="447" spans="1:5" x14ac:dyDescent="0.25">
      <c r="A447">
        <v>39725</v>
      </c>
      <c r="B447" t="s">
        <v>604</v>
      </c>
      <c r="C447">
        <v>87</v>
      </c>
      <c r="D447">
        <v>1.0422420501708984</v>
      </c>
      <c r="E447">
        <v>113</v>
      </c>
    </row>
    <row r="448" spans="1:5" x14ac:dyDescent="0.25">
      <c r="A448">
        <v>39750</v>
      </c>
      <c r="B448" t="s">
        <v>182</v>
      </c>
      <c r="C448">
        <v>11</v>
      </c>
      <c r="D448">
        <v>1.5718387365341187</v>
      </c>
      <c r="E448">
        <v>35</v>
      </c>
    </row>
    <row r="449" spans="1:5" x14ac:dyDescent="0.25">
      <c r="A449">
        <v>39775</v>
      </c>
      <c r="B449" t="s">
        <v>811</v>
      </c>
      <c r="C449">
        <v>103</v>
      </c>
      <c r="D449">
        <v>0.73601162433624268</v>
      </c>
      <c r="E449">
        <v>20740</v>
      </c>
    </row>
    <row r="450" spans="1:5" x14ac:dyDescent="0.25">
      <c r="A450">
        <v>39825</v>
      </c>
      <c r="B450" t="s">
        <v>220</v>
      </c>
      <c r="C450">
        <v>17</v>
      </c>
      <c r="D450">
        <v>1.0116229057312012</v>
      </c>
      <c r="E450">
        <v>5394</v>
      </c>
    </row>
    <row r="451" spans="1:5" x14ac:dyDescent="0.25">
      <c r="A451">
        <v>39850</v>
      </c>
      <c r="B451" t="s">
        <v>78</v>
      </c>
      <c r="C451">
        <v>79</v>
      </c>
      <c r="D451">
        <v>1.1377497911453247</v>
      </c>
      <c r="E451">
        <v>618</v>
      </c>
    </row>
    <row r="452" spans="1:5" x14ac:dyDescent="0.25">
      <c r="A452">
        <v>39875</v>
      </c>
      <c r="B452" t="s">
        <v>413</v>
      </c>
      <c r="C452">
        <v>69</v>
      </c>
      <c r="D452">
        <v>0.80192363262176514</v>
      </c>
      <c r="E452">
        <v>20915</v>
      </c>
    </row>
    <row r="453" spans="1:5" x14ac:dyDescent="0.25">
      <c r="A453">
        <v>39925</v>
      </c>
      <c r="B453" t="s">
        <v>451</v>
      </c>
      <c r="C453">
        <v>71</v>
      </c>
      <c r="D453">
        <v>0.86380255222320557</v>
      </c>
      <c r="E453">
        <v>106747</v>
      </c>
    </row>
    <row r="454" spans="1:5" x14ac:dyDescent="0.25">
      <c r="A454">
        <v>39950</v>
      </c>
      <c r="B454" t="s">
        <v>529</v>
      </c>
      <c r="C454">
        <v>86</v>
      </c>
      <c r="D454">
        <v>0.79716092348098755</v>
      </c>
      <c r="E454">
        <v>24125</v>
      </c>
    </row>
    <row r="455" spans="1:5" x14ac:dyDescent="0.25">
      <c r="A455">
        <v>39987</v>
      </c>
      <c r="B455" t="s">
        <v>248</v>
      </c>
      <c r="C455">
        <v>21</v>
      </c>
      <c r="D455">
        <v>0.98988008499145508</v>
      </c>
      <c r="E455">
        <v>3481</v>
      </c>
    </row>
    <row r="456" spans="1:5" x14ac:dyDescent="0.25">
      <c r="A456">
        <v>40037</v>
      </c>
      <c r="B456" t="s">
        <v>237</v>
      </c>
      <c r="C456">
        <v>21</v>
      </c>
      <c r="D456">
        <v>1.0252901315689087</v>
      </c>
      <c r="E456">
        <v>4687</v>
      </c>
    </row>
    <row r="457" spans="1:5" x14ac:dyDescent="0.25">
      <c r="A457">
        <v>40100</v>
      </c>
      <c r="B457" t="s">
        <v>308</v>
      </c>
      <c r="C457">
        <v>49</v>
      </c>
      <c r="D457">
        <v>0.54099923372268677</v>
      </c>
      <c r="E457">
        <v>702</v>
      </c>
    </row>
    <row r="458" spans="1:5" x14ac:dyDescent="0.25">
      <c r="A458">
        <v>40450</v>
      </c>
      <c r="B458" t="s">
        <v>186</v>
      </c>
      <c r="C458">
        <v>11</v>
      </c>
      <c r="D458">
        <v>1.1760110855102539</v>
      </c>
      <c r="E458">
        <v>10693</v>
      </c>
    </row>
    <row r="459" spans="1:5" x14ac:dyDescent="0.25">
      <c r="A459">
        <v>40525</v>
      </c>
      <c r="B459" t="s">
        <v>307</v>
      </c>
      <c r="C459">
        <v>49</v>
      </c>
      <c r="D459">
        <v>0.81839746236801147</v>
      </c>
      <c r="E459">
        <v>324</v>
      </c>
    </row>
    <row r="460" spans="1:5" x14ac:dyDescent="0.25">
      <c r="A460">
        <v>40562</v>
      </c>
      <c r="B460" t="s">
        <v>691</v>
      </c>
      <c r="C460">
        <v>99</v>
      </c>
      <c r="D460">
        <v>0.97963941097259521</v>
      </c>
      <c r="E460">
        <v>1152</v>
      </c>
    </row>
    <row r="461" spans="1:5" x14ac:dyDescent="0.25">
      <c r="A461">
        <v>40750</v>
      </c>
      <c r="B461" t="s">
        <v>437</v>
      </c>
      <c r="C461">
        <v>69</v>
      </c>
      <c r="D461">
        <v>0.57909649610519409</v>
      </c>
      <c r="E461">
        <v>108</v>
      </c>
    </row>
    <row r="462" spans="1:5" x14ac:dyDescent="0.25">
      <c r="A462">
        <v>40875</v>
      </c>
      <c r="B462" t="s">
        <v>959</v>
      </c>
      <c r="C462">
        <v>121</v>
      </c>
      <c r="D462">
        <v>0.63285863399505615</v>
      </c>
      <c r="E462">
        <v>6927</v>
      </c>
    </row>
    <row r="463" spans="1:5" x14ac:dyDescent="0.25">
      <c r="A463">
        <v>40950</v>
      </c>
      <c r="B463" t="s">
        <v>408</v>
      </c>
      <c r="C463">
        <v>65</v>
      </c>
      <c r="D463">
        <v>1.2788244485855103</v>
      </c>
      <c r="E463">
        <v>362</v>
      </c>
    </row>
    <row r="464" spans="1:5" x14ac:dyDescent="0.25">
      <c r="A464">
        <v>40985</v>
      </c>
      <c r="B464" t="s">
        <v>473</v>
      </c>
      <c r="C464">
        <v>71</v>
      </c>
      <c r="D464">
        <v>1.012076735496521</v>
      </c>
      <c r="E464">
        <v>4188</v>
      </c>
    </row>
    <row r="465" spans="1:5" x14ac:dyDescent="0.25">
      <c r="A465">
        <v>41025</v>
      </c>
      <c r="B465" t="s">
        <v>644</v>
      </c>
      <c r="C465">
        <v>95</v>
      </c>
      <c r="D465">
        <v>0.96423250436782837</v>
      </c>
      <c r="E465">
        <v>14489</v>
      </c>
    </row>
    <row r="466" spans="1:5" x14ac:dyDescent="0.25">
      <c r="A466">
        <v>41150</v>
      </c>
      <c r="B466" t="s">
        <v>928</v>
      </c>
      <c r="C466">
        <v>115</v>
      </c>
      <c r="D466">
        <v>1.2413849830627441</v>
      </c>
      <c r="E466">
        <v>7003</v>
      </c>
    </row>
    <row r="467" spans="1:5" x14ac:dyDescent="0.25">
      <c r="A467">
        <v>41250</v>
      </c>
      <c r="B467" t="s">
        <v>937</v>
      </c>
      <c r="C467">
        <v>117</v>
      </c>
      <c r="D467">
        <v>0.96183013916015625</v>
      </c>
      <c r="E467">
        <v>13776</v>
      </c>
    </row>
    <row r="468" spans="1:5" x14ac:dyDescent="0.25">
      <c r="A468">
        <v>41400</v>
      </c>
      <c r="B468" t="s">
        <v>814</v>
      </c>
      <c r="C468">
        <v>105</v>
      </c>
      <c r="D468">
        <v>0.95278263092041016</v>
      </c>
      <c r="E468">
        <v>2578</v>
      </c>
    </row>
    <row r="469" spans="1:5" x14ac:dyDescent="0.25">
      <c r="A469">
        <v>41562</v>
      </c>
      <c r="B469" t="s">
        <v>126</v>
      </c>
      <c r="C469">
        <v>5</v>
      </c>
      <c r="D469">
        <v>0.92882168292999268</v>
      </c>
      <c r="E469">
        <v>4181</v>
      </c>
    </row>
    <row r="470" spans="1:5" x14ac:dyDescent="0.25">
      <c r="A470">
        <v>41577</v>
      </c>
      <c r="B470" t="s">
        <v>703</v>
      </c>
      <c r="C470">
        <v>99</v>
      </c>
      <c r="D470">
        <v>1.1337850093841553</v>
      </c>
      <c r="E470">
        <v>3263</v>
      </c>
    </row>
    <row r="471" spans="1:5" x14ac:dyDescent="0.25">
      <c r="A471">
        <v>41775</v>
      </c>
      <c r="B471" t="s">
        <v>364</v>
      </c>
      <c r="C471">
        <v>57</v>
      </c>
      <c r="D471">
        <v>1.1544029712677002</v>
      </c>
      <c r="E471">
        <v>20184</v>
      </c>
    </row>
    <row r="472" spans="1:5" x14ac:dyDescent="0.25">
      <c r="A472">
        <v>41825</v>
      </c>
      <c r="B472" t="s">
        <v>123</v>
      </c>
      <c r="C472">
        <v>5</v>
      </c>
      <c r="D472">
        <v>1.0796980857849121</v>
      </c>
      <c r="E472">
        <v>19049</v>
      </c>
    </row>
    <row r="473" spans="1:5" x14ac:dyDescent="0.25">
      <c r="A473">
        <v>41950</v>
      </c>
      <c r="B473" t="s">
        <v>117</v>
      </c>
      <c r="C473">
        <v>3</v>
      </c>
      <c r="D473">
        <v>0.85967516899108887</v>
      </c>
      <c r="E473">
        <v>6387</v>
      </c>
    </row>
    <row r="474" spans="1:5" x14ac:dyDescent="0.25">
      <c r="A474">
        <v>42090</v>
      </c>
      <c r="B474" t="s">
        <v>442</v>
      </c>
      <c r="C474">
        <v>71</v>
      </c>
      <c r="D474">
        <v>1.1651029586791992</v>
      </c>
      <c r="E474">
        <v>7690</v>
      </c>
    </row>
    <row r="475" spans="1:5" x14ac:dyDescent="0.25">
      <c r="A475">
        <v>42150</v>
      </c>
      <c r="B475" t="s">
        <v>513</v>
      </c>
      <c r="C475">
        <v>83</v>
      </c>
      <c r="D475">
        <v>1.0907614231109619</v>
      </c>
      <c r="E475">
        <v>269</v>
      </c>
    </row>
    <row r="476" spans="1:5" x14ac:dyDescent="0.25">
      <c r="A476">
        <v>42400</v>
      </c>
      <c r="B476" t="s">
        <v>803</v>
      </c>
      <c r="C476">
        <v>103</v>
      </c>
      <c r="D476">
        <v>0.97522234916687012</v>
      </c>
      <c r="E476">
        <v>4297</v>
      </c>
    </row>
    <row r="477" spans="1:5" x14ac:dyDescent="0.25">
      <c r="A477">
        <v>42425</v>
      </c>
      <c r="B477" t="s">
        <v>82</v>
      </c>
      <c r="C477">
        <v>79</v>
      </c>
      <c r="D477">
        <v>0.62218987941741943</v>
      </c>
      <c r="E477">
        <v>2976</v>
      </c>
    </row>
    <row r="478" spans="1:5" x14ac:dyDescent="0.25">
      <c r="A478">
        <v>42575</v>
      </c>
      <c r="B478" t="s">
        <v>654</v>
      </c>
      <c r="C478">
        <v>95</v>
      </c>
      <c r="D478">
        <v>1.1760520935058594</v>
      </c>
      <c r="E478">
        <v>16273</v>
      </c>
    </row>
    <row r="479" spans="1:5" x14ac:dyDescent="0.25">
      <c r="A479">
        <v>42625</v>
      </c>
      <c r="B479" t="s">
        <v>139</v>
      </c>
      <c r="C479">
        <v>9</v>
      </c>
      <c r="D479">
        <v>1.1242536306381226</v>
      </c>
      <c r="E479">
        <v>2793</v>
      </c>
    </row>
    <row r="480" spans="1:5" x14ac:dyDescent="0.25">
      <c r="A480">
        <v>42650</v>
      </c>
      <c r="B480" t="s">
        <v>395</v>
      </c>
      <c r="C480">
        <v>63</v>
      </c>
      <c r="D480">
        <v>0.85974496603012085</v>
      </c>
      <c r="E480">
        <v>2187</v>
      </c>
    </row>
    <row r="481" spans="1:5" x14ac:dyDescent="0.25">
      <c r="A481">
        <v>42700</v>
      </c>
      <c r="B481" t="s">
        <v>737</v>
      </c>
      <c r="C481">
        <v>99</v>
      </c>
      <c r="D481">
        <v>1.6681435108184814</v>
      </c>
      <c r="E481">
        <v>231</v>
      </c>
    </row>
    <row r="482" spans="1:5" x14ac:dyDescent="0.25">
      <c r="A482">
        <v>42750</v>
      </c>
      <c r="B482" t="s">
        <v>206</v>
      </c>
      <c r="C482">
        <v>15</v>
      </c>
      <c r="D482">
        <v>1.2102035284042358</v>
      </c>
      <c r="E482">
        <v>1312</v>
      </c>
    </row>
    <row r="483" spans="1:5" x14ac:dyDescent="0.25">
      <c r="A483">
        <v>42787</v>
      </c>
      <c r="B483" t="s">
        <v>484</v>
      </c>
      <c r="C483">
        <v>75</v>
      </c>
      <c r="D483">
        <v>1.0531871318817139</v>
      </c>
      <c r="E483">
        <v>2722</v>
      </c>
    </row>
    <row r="484" spans="1:5" x14ac:dyDescent="0.25">
      <c r="A484">
        <v>42850</v>
      </c>
      <c r="B484" t="s">
        <v>366</v>
      </c>
      <c r="C484">
        <v>57</v>
      </c>
      <c r="D484">
        <v>0.74671518802642822</v>
      </c>
      <c r="E484">
        <v>12062</v>
      </c>
    </row>
    <row r="485" spans="1:5" x14ac:dyDescent="0.25">
      <c r="A485">
        <v>42900</v>
      </c>
      <c r="B485" t="s">
        <v>712</v>
      </c>
      <c r="C485">
        <v>99</v>
      </c>
      <c r="D485">
        <v>0.56282758712768555</v>
      </c>
      <c r="E485">
        <v>1758</v>
      </c>
    </row>
    <row r="486" spans="1:5" x14ac:dyDescent="0.25">
      <c r="A486">
        <v>43000</v>
      </c>
      <c r="B486" t="s">
        <v>603</v>
      </c>
      <c r="C486">
        <v>87</v>
      </c>
      <c r="D486">
        <v>0.87632042169570923</v>
      </c>
      <c r="E486">
        <v>8529</v>
      </c>
    </row>
    <row r="487" spans="1:5" x14ac:dyDescent="0.25">
      <c r="A487">
        <v>43083</v>
      </c>
      <c r="B487" t="s">
        <v>252</v>
      </c>
      <c r="C487">
        <v>21</v>
      </c>
      <c r="D487">
        <v>1.118494987487793</v>
      </c>
      <c r="E487">
        <v>16921</v>
      </c>
    </row>
    <row r="488" spans="1:5" x14ac:dyDescent="0.25">
      <c r="A488">
        <v>43125</v>
      </c>
      <c r="B488" t="s">
        <v>192</v>
      </c>
      <c r="C488">
        <v>11</v>
      </c>
      <c r="D488">
        <v>0.88182830810546875</v>
      </c>
      <c r="E488">
        <v>54929</v>
      </c>
    </row>
    <row r="489" spans="1:5" x14ac:dyDescent="0.25">
      <c r="A489">
        <v>43175</v>
      </c>
      <c r="B489" t="s">
        <v>397</v>
      </c>
      <c r="C489">
        <v>63</v>
      </c>
      <c r="D489">
        <v>0.74076110124588013</v>
      </c>
      <c r="E489">
        <v>8548</v>
      </c>
    </row>
    <row r="490" spans="1:5" x14ac:dyDescent="0.25">
      <c r="A490">
        <v>43250</v>
      </c>
      <c r="B490" t="s">
        <v>1011</v>
      </c>
      <c r="C490">
        <v>35</v>
      </c>
      <c r="D490">
        <v>-999</v>
      </c>
      <c r="E490">
        <v>11</v>
      </c>
    </row>
    <row r="491" spans="1:5" x14ac:dyDescent="0.25">
      <c r="A491">
        <v>43375</v>
      </c>
      <c r="B491" t="s">
        <v>618</v>
      </c>
      <c r="C491">
        <v>91</v>
      </c>
      <c r="D491">
        <v>0.97593861818313599</v>
      </c>
      <c r="E491">
        <v>4035</v>
      </c>
    </row>
    <row r="492" spans="1:5" x14ac:dyDescent="0.25">
      <c r="A492">
        <v>43400</v>
      </c>
      <c r="B492" t="s">
        <v>330</v>
      </c>
      <c r="C492">
        <v>53</v>
      </c>
      <c r="D492">
        <v>0.97193169593811035</v>
      </c>
      <c r="E492">
        <v>1125</v>
      </c>
    </row>
    <row r="493" spans="1:5" x14ac:dyDescent="0.25">
      <c r="A493">
        <v>43425</v>
      </c>
      <c r="B493" t="s">
        <v>415</v>
      </c>
      <c r="C493">
        <v>69</v>
      </c>
      <c r="D493">
        <v>0.92456287145614624</v>
      </c>
      <c r="E493">
        <v>5197</v>
      </c>
    </row>
    <row r="494" spans="1:5" x14ac:dyDescent="0.25">
      <c r="A494">
        <v>43475</v>
      </c>
      <c r="B494" t="s">
        <v>439</v>
      </c>
      <c r="C494">
        <v>71</v>
      </c>
      <c r="D494">
        <v>1.0098682641983032</v>
      </c>
      <c r="E494">
        <v>914</v>
      </c>
    </row>
    <row r="495" spans="1:5" x14ac:dyDescent="0.25">
      <c r="A495">
        <v>43484</v>
      </c>
      <c r="B495" t="s">
        <v>468</v>
      </c>
      <c r="C495">
        <v>71</v>
      </c>
      <c r="D495">
        <v>1.2333402633666992</v>
      </c>
      <c r="E495">
        <v>411</v>
      </c>
    </row>
    <row r="496" spans="1:5" x14ac:dyDescent="0.25">
      <c r="A496">
        <v>43575</v>
      </c>
      <c r="B496" t="s">
        <v>409</v>
      </c>
      <c r="C496">
        <v>67</v>
      </c>
      <c r="D496">
        <v>0.90016984939575195</v>
      </c>
      <c r="E496">
        <v>1412</v>
      </c>
    </row>
    <row r="497" spans="1:5" x14ac:dyDescent="0.25">
      <c r="A497">
        <v>43785</v>
      </c>
      <c r="B497" t="s">
        <v>763</v>
      </c>
      <c r="C497">
        <v>101</v>
      </c>
      <c r="D497">
        <v>0.9070359468460083</v>
      </c>
      <c r="E497">
        <v>2490</v>
      </c>
    </row>
    <row r="498" spans="1:5" x14ac:dyDescent="0.25">
      <c r="A498">
        <v>43800</v>
      </c>
      <c r="B498" t="s">
        <v>651</v>
      </c>
      <c r="C498">
        <v>95</v>
      </c>
      <c r="D498">
        <v>0.96192842721939087</v>
      </c>
      <c r="E498">
        <v>27301</v>
      </c>
    </row>
    <row r="499" spans="1:5" x14ac:dyDescent="0.25">
      <c r="A499">
        <v>43900</v>
      </c>
      <c r="B499" t="s">
        <v>594</v>
      </c>
      <c r="C499">
        <v>86</v>
      </c>
      <c r="D499">
        <v>0.76994210481643677</v>
      </c>
      <c r="E499">
        <v>940</v>
      </c>
    </row>
    <row r="500" spans="1:5" x14ac:dyDescent="0.25">
      <c r="A500">
        <v>43925</v>
      </c>
      <c r="B500" t="s">
        <v>844</v>
      </c>
      <c r="C500">
        <v>105</v>
      </c>
      <c r="D500">
        <v>1.0794684886932373</v>
      </c>
      <c r="E500">
        <v>8114</v>
      </c>
    </row>
    <row r="501" spans="1:5" x14ac:dyDescent="0.25">
      <c r="A501">
        <v>43975</v>
      </c>
      <c r="B501" t="s">
        <v>158</v>
      </c>
      <c r="C501">
        <v>9</v>
      </c>
      <c r="D501">
        <v>0.88443315029144287</v>
      </c>
      <c r="E501">
        <v>77216</v>
      </c>
    </row>
    <row r="502" spans="1:5" x14ac:dyDescent="0.25">
      <c r="A502">
        <v>44000</v>
      </c>
      <c r="B502" t="s">
        <v>153</v>
      </c>
      <c r="C502">
        <v>9</v>
      </c>
      <c r="D502">
        <v>1.1743175983428955</v>
      </c>
      <c r="E502">
        <v>3126</v>
      </c>
    </row>
    <row r="503" spans="1:5" x14ac:dyDescent="0.25">
      <c r="A503">
        <v>44075</v>
      </c>
      <c r="B503" t="s">
        <v>159</v>
      </c>
      <c r="C503">
        <v>9</v>
      </c>
      <c r="D503">
        <v>1.0461990833282471</v>
      </c>
      <c r="E503">
        <v>722</v>
      </c>
    </row>
    <row r="504" spans="1:5" x14ac:dyDescent="0.25">
      <c r="A504">
        <v>44175</v>
      </c>
      <c r="B504" t="s">
        <v>504</v>
      </c>
      <c r="C504">
        <v>81</v>
      </c>
      <c r="D504">
        <v>0.86805331707000732</v>
      </c>
      <c r="E504">
        <v>8722</v>
      </c>
    </row>
    <row r="505" spans="1:5" x14ac:dyDescent="0.25">
      <c r="A505">
        <v>44275</v>
      </c>
      <c r="B505" t="s">
        <v>161</v>
      </c>
      <c r="C505">
        <v>9</v>
      </c>
      <c r="D505">
        <v>1.0258963108062744</v>
      </c>
      <c r="E505">
        <v>35063</v>
      </c>
    </row>
    <row r="506" spans="1:5" x14ac:dyDescent="0.25">
      <c r="A506">
        <v>44300</v>
      </c>
      <c r="B506" t="s">
        <v>131</v>
      </c>
      <c r="C506">
        <v>5</v>
      </c>
      <c r="D506">
        <v>1.0217578411102295</v>
      </c>
      <c r="E506">
        <v>1413</v>
      </c>
    </row>
    <row r="507" spans="1:5" x14ac:dyDescent="0.25">
      <c r="A507">
        <v>45000</v>
      </c>
      <c r="B507" t="s">
        <v>567</v>
      </c>
      <c r="C507">
        <v>86</v>
      </c>
      <c r="D507">
        <v>0.77565145492553711</v>
      </c>
      <c r="E507">
        <v>416432</v>
      </c>
    </row>
    <row r="508" spans="1:5" x14ac:dyDescent="0.25">
      <c r="A508">
        <v>45025</v>
      </c>
      <c r="B508" t="s">
        <v>551</v>
      </c>
      <c r="C508">
        <v>86</v>
      </c>
      <c r="D508">
        <v>0.97195321321487427</v>
      </c>
      <c r="E508">
        <v>90669</v>
      </c>
    </row>
    <row r="509" spans="1:5" x14ac:dyDescent="0.25">
      <c r="A509">
        <v>45060</v>
      </c>
      <c r="B509" t="s">
        <v>572</v>
      </c>
      <c r="C509">
        <v>86</v>
      </c>
      <c r="D509">
        <v>0.90556597709655762</v>
      </c>
      <c r="E509">
        <v>110867</v>
      </c>
    </row>
    <row r="510" spans="1:5" x14ac:dyDescent="0.25">
      <c r="A510">
        <v>45100</v>
      </c>
      <c r="B510" t="s">
        <v>548</v>
      </c>
      <c r="C510">
        <v>86</v>
      </c>
      <c r="D510">
        <v>1.1911184787750244</v>
      </c>
      <c r="E510">
        <v>30396</v>
      </c>
    </row>
    <row r="511" spans="1:5" x14ac:dyDescent="0.25">
      <c r="A511">
        <v>45175</v>
      </c>
      <c r="B511" t="s">
        <v>591</v>
      </c>
      <c r="C511">
        <v>86</v>
      </c>
      <c r="D511">
        <v>1.3429173231124878</v>
      </c>
      <c r="E511">
        <v>10736</v>
      </c>
    </row>
    <row r="512" spans="1:5" x14ac:dyDescent="0.25">
      <c r="A512">
        <v>45200</v>
      </c>
      <c r="B512" t="s">
        <v>566</v>
      </c>
      <c r="C512">
        <v>86</v>
      </c>
      <c r="D512">
        <v>1.0682089328765869</v>
      </c>
      <c r="E512">
        <v>14255</v>
      </c>
    </row>
    <row r="513" spans="1:5" x14ac:dyDescent="0.25">
      <c r="A513">
        <v>45225</v>
      </c>
      <c r="B513" t="s">
        <v>109</v>
      </c>
      <c r="C513">
        <v>1</v>
      </c>
      <c r="D513">
        <v>1.0021491050720215</v>
      </c>
      <c r="E513">
        <v>637</v>
      </c>
    </row>
    <row r="514" spans="1:5" x14ac:dyDescent="0.25">
      <c r="A514">
        <v>45275</v>
      </c>
      <c r="B514" t="s">
        <v>140</v>
      </c>
      <c r="C514">
        <v>9</v>
      </c>
      <c r="D514">
        <v>0.7509647011756897</v>
      </c>
      <c r="E514">
        <v>8555</v>
      </c>
    </row>
    <row r="515" spans="1:5" x14ac:dyDescent="0.25">
      <c r="A515">
        <v>45350</v>
      </c>
      <c r="B515" t="s">
        <v>230</v>
      </c>
      <c r="C515">
        <v>19</v>
      </c>
      <c r="D515">
        <v>0.86448627710342407</v>
      </c>
      <c r="E515">
        <v>13042</v>
      </c>
    </row>
    <row r="516" spans="1:5" x14ac:dyDescent="0.25">
      <c r="A516">
        <v>45425</v>
      </c>
      <c r="B516" t="s">
        <v>289</v>
      </c>
      <c r="C516">
        <v>39</v>
      </c>
      <c r="D516">
        <v>1.1159176826477051</v>
      </c>
      <c r="E516">
        <v>3200</v>
      </c>
    </row>
    <row r="517" spans="1:5" x14ac:dyDescent="0.25">
      <c r="A517">
        <v>45465</v>
      </c>
      <c r="B517" t="s">
        <v>289</v>
      </c>
      <c r="C517">
        <v>113</v>
      </c>
      <c r="D517">
        <v>1.0437026023864746</v>
      </c>
      <c r="E517">
        <v>17640</v>
      </c>
    </row>
    <row r="518" spans="1:5" x14ac:dyDescent="0.25">
      <c r="A518">
        <v>45475</v>
      </c>
      <c r="B518" t="s">
        <v>289</v>
      </c>
      <c r="C518">
        <v>117</v>
      </c>
      <c r="D518">
        <v>0.58488446474075317</v>
      </c>
      <c r="E518">
        <v>1596</v>
      </c>
    </row>
    <row r="519" spans="1:5" x14ac:dyDescent="0.25">
      <c r="A519">
        <v>45750</v>
      </c>
      <c r="B519" t="s">
        <v>898</v>
      </c>
      <c r="C519">
        <v>113</v>
      </c>
      <c r="D519">
        <v>0.7443273663520813</v>
      </c>
      <c r="E519">
        <v>9149</v>
      </c>
    </row>
    <row r="520" spans="1:5" x14ac:dyDescent="0.25">
      <c r="A520">
        <v>45775</v>
      </c>
      <c r="B520" t="s">
        <v>143</v>
      </c>
      <c r="C520">
        <v>9</v>
      </c>
      <c r="D520">
        <v>0.91228336095809937</v>
      </c>
      <c r="E520">
        <v>6735</v>
      </c>
    </row>
    <row r="521" spans="1:5" x14ac:dyDescent="0.25">
      <c r="A521">
        <v>45900</v>
      </c>
      <c r="B521" t="s">
        <v>428</v>
      </c>
      <c r="C521">
        <v>69</v>
      </c>
      <c r="D521">
        <v>1.063660740852356</v>
      </c>
      <c r="E521">
        <v>9849</v>
      </c>
    </row>
    <row r="522" spans="1:5" x14ac:dyDescent="0.25">
      <c r="A522">
        <v>45975</v>
      </c>
      <c r="B522" t="s">
        <v>199</v>
      </c>
      <c r="C522">
        <v>11</v>
      </c>
      <c r="D522">
        <v>1.0971295833587646</v>
      </c>
      <c r="E522">
        <v>128414</v>
      </c>
    </row>
    <row r="523" spans="1:5" x14ac:dyDescent="0.25">
      <c r="A523">
        <v>46000</v>
      </c>
      <c r="B523" t="s">
        <v>992</v>
      </c>
      <c r="C523">
        <v>131</v>
      </c>
      <c r="D523">
        <v>1.0732293128967285</v>
      </c>
      <c r="E523">
        <v>6835</v>
      </c>
    </row>
    <row r="524" spans="1:5" x14ac:dyDescent="0.25">
      <c r="A524">
        <v>46225</v>
      </c>
      <c r="B524" t="s">
        <v>269</v>
      </c>
      <c r="C524">
        <v>33</v>
      </c>
      <c r="D524">
        <v>1.0169711112976074</v>
      </c>
      <c r="E524">
        <v>1351</v>
      </c>
    </row>
    <row r="525" spans="1:5" x14ac:dyDescent="0.25">
      <c r="A525">
        <v>46500</v>
      </c>
      <c r="B525" t="s">
        <v>404</v>
      </c>
      <c r="C525">
        <v>65</v>
      </c>
      <c r="D525">
        <v>0.9523194432258606</v>
      </c>
      <c r="E525">
        <v>2711</v>
      </c>
    </row>
    <row r="526" spans="1:5" x14ac:dyDescent="0.25">
      <c r="A526">
        <v>46520</v>
      </c>
      <c r="B526" t="s">
        <v>316</v>
      </c>
      <c r="C526">
        <v>51</v>
      </c>
      <c r="D526">
        <v>0.8984222412109375</v>
      </c>
      <c r="E526">
        <v>3147</v>
      </c>
    </row>
    <row r="527" spans="1:5" x14ac:dyDescent="0.25">
      <c r="A527">
        <v>46525</v>
      </c>
      <c r="B527" t="s">
        <v>431</v>
      </c>
      <c r="C527">
        <v>69</v>
      </c>
      <c r="D527">
        <v>1.2073180675506592</v>
      </c>
      <c r="E527">
        <v>1787</v>
      </c>
    </row>
    <row r="528" spans="1:5" x14ac:dyDescent="0.25">
      <c r="A528">
        <v>46540</v>
      </c>
      <c r="B528" t="s">
        <v>773</v>
      </c>
      <c r="C528">
        <v>101</v>
      </c>
      <c r="D528">
        <v>0.74911642074584961</v>
      </c>
      <c r="E528">
        <v>4802</v>
      </c>
    </row>
    <row r="529" spans="1:5" x14ac:dyDescent="0.25">
      <c r="A529">
        <v>46550</v>
      </c>
      <c r="B529" t="s">
        <v>295</v>
      </c>
      <c r="C529">
        <v>43</v>
      </c>
      <c r="D529">
        <v>0.92957860231399536</v>
      </c>
      <c r="E529">
        <v>2978</v>
      </c>
    </row>
    <row r="530" spans="1:5" x14ac:dyDescent="0.25">
      <c r="A530">
        <v>46725</v>
      </c>
      <c r="B530" t="s">
        <v>488</v>
      </c>
      <c r="C530">
        <v>75</v>
      </c>
      <c r="D530">
        <v>1.1379666328430176</v>
      </c>
      <c r="E530">
        <v>75</v>
      </c>
    </row>
    <row r="531" spans="1:5" x14ac:dyDescent="0.25">
      <c r="A531">
        <v>47000</v>
      </c>
      <c r="B531" t="s">
        <v>894</v>
      </c>
      <c r="C531">
        <v>113</v>
      </c>
      <c r="D531">
        <v>0.84306478500366211</v>
      </c>
      <c r="E531">
        <v>219</v>
      </c>
    </row>
    <row r="532" spans="1:5" x14ac:dyDescent="0.25">
      <c r="A532">
        <v>47050</v>
      </c>
      <c r="B532" t="s">
        <v>434</v>
      </c>
      <c r="C532">
        <v>69</v>
      </c>
      <c r="D532">
        <v>1.0050017833709717</v>
      </c>
      <c r="E532">
        <v>12663</v>
      </c>
    </row>
    <row r="533" spans="1:5" x14ac:dyDescent="0.25">
      <c r="A533">
        <v>47125</v>
      </c>
      <c r="B533" t="s">
        <v>422</v>
      </c>
      <c r="C533">
        <v>69</v>
      </c>
      <c r="D533">
        <v>1.239923357963562</v>
      </c>
      <c r="E533">
        <v>4991</v>
      </c>
    </row>
    <row r="534" spans="1:5" x14ac:dyDescent="0.25">
      <c r="A534">
        <v>47175</v>
      </c>
      <c r="B534" t="s">
        <v>896</v>
      </c>
      <c r="C534">
        <v>113</v>
      </c>
      <c r="D534">
        <v>1.0572559833526611</v>
      </c>
      <c r="E534">
        <v>263</v>
      </c>
    </row>
    <row r="535" spans="1:5" x14ac:dyDescent="0.25">
      <c r="A535">
        <v>47200</v>
      </c>
      <c r="B535" t="s">
        <v>820</v>
      </c>
      <c r="C535">
        <v>105</v>
      </c>
      <c r="D535">
        <v>0.73649680614471436</v>
      </c>
      <c r="E535">
        <v>3864</v>
      </c>
    </row>
    <row r="536" spans="1:5" x14ac:dyDescent="0.25">
      <c r="A536">
        <v>47300</v>
      </c>
      <c r="B536" t="s">
        <v>886</v>
      </c>
      <c r="C536">
        <v>113</v>
      </c>
      <c r="D536">
        <v>0.73924469947814941</v>
      </c>
      <c r="E536">
        <v>462</v>
      </c>
    </row>
    <row r="537" spans="1:5" x14ac:dyDescent="0.25">
      <c r="A537">
        <v>47550</v>
      </c>
      <c r="B537" t="s">
        <v>277</v>
      </c>
      <c r="C537">
        <v>33</v>
      </c>
      <c r="D537">
        <v>0.87254303693771362</v>
      </c>
      <c r="E537">
        <v>17475</v>
      </c>
    </row>
    <row r="538" spans="1:5" x14ac:dyDescent="0.25">
      <c r="A538">
        <v>47625</v>
      </c>
      <c r="B538" t="s">
        <v>249</v>
      </c>
      <c r="C538">
        <v>21</v>
      </c>
      <c r="D538">
        <v>1.1632016897201538</v>
      </c>
      <c r="E538">
        <v>20214</v>
      </c>
    </row>
    <row r="539" spans="1:5" x14ac:dyDescent="0.25">
      <c r="A539">
        <v>47650</v>
      </c>
      <c r="B539" t="s">
        <v>238</v>
      </c>
      <c r="C539">
        <v>21</v>
      </c>
      <c r="D539">
        <v>0.64568161964416504</v>
      </c>
      <c r="E539">
        <v>6096</v>
      </c>
    </row>
    <row r="540" spans="1:5" x14ac:dyDescent="0.25">
      <c r="A540">
        <v>47675</v>
      </c>
      <c r="B540" t="s">
        <v>250</v>
      </c>
      <c r="C540">
        <v>21</v>
      </c>
      <c r="D540">
        <v>0.86919295787811279</v>
      </c>
      <c r="E540">
        <v>7178</v>
      </c>
    </row>
    <row r="541" spans="1:5" x14ac:dyDescent="0.25">
      <c r="A541">
        <v>47700</v>
      </c>
      <c r="B541" t="s">
        <v>581</v>
      </c>
      <c r="C541">
        <v>86</v>
      </c>
      <c r="D541">
        <v>0.73739153146743774</v>
      </c>
      <c r="E541">
        <v>8379</v>
      </c>
    </row>
    <row r="542" spans="1:5" x14ac:dyDescent="0.25">
      <c r="A542">
        <v>47787</v>
      </c>
      <c r="B542" t="s">
        <v>612</v>
      </c>
      <c r="C542">
        <v>89</v>
      </c>
      <c r="D542">
        <v>1.0234097242355347</v>
      </c>
      <c r="E542">
        <v>5506</v>
      </c>
    </row>
    <row r="543" spans="1:5" x14ac:dyDescent="0.25">
      <c r="A543">
        <v>48050</v>
      </c>
      <c r="B543" t="s">
        <v>906</v>
      </c>
      <c r="C543">
        <v>113</v>
      </c>
      <c r="D543">
        <v>1.0501458644866943</v>
      </c>
      <c r="E543">
        <v>32586</v>
      </c>
    </row>
    <row r="544" spans="1:5" x14ac:dyDescent="0.25">
      <c r="A544">
        <v>48055</v>
      </c>
      <c r="B544" t="s">
        <v>900</v>
      </c>
      <c r="C544">
        <v>113</v>
      </c>
      <c r="D544">
        <v>1.3082201480865479</v>
      </c>
      <c r="E544">
        <v>1103</v>
      </c>
    </row>
    <row r="545" spans="1:5" x14ac:dyDescent="0.25">
      <c r="A545">
        <v>48100</v>
      </c>
      <c r="B545" t="s">
        <v>264</v>
      </c>
      <c r="C545">
        <v>31</v>
      </c>
      <c r="D545">
        <v>1.1648329496383667</v>
      </c>
      <c r="E545">
        <v>6733</v>
      </c>
    </row>
    <row r="546" spans="1:5" x14ac:dyDescent="0.25">
      <c r="A546">
        <v>48200</v>
      </c>
      <c r="B546" t="s">
        <v>114</v>
      </c>
      <c r="C546">
        <v>1</v>
      </c>
      <c r="D546">
        <v>1.1346476078033447</v>
      </c>
      <c r="E546">
        <v>5185</v>
      </c>
    </row>
    <row r="547" spans="1:5" x14ac:dyDescent="0.25">
      <c r="A547">
        <v>48500</v>
      </c>
      <c r="B547" t="s">
        <v>770</v>
      </c>
      <c r="C547">
        <v>101</v>
      </c>
      <c r="D547">
        <v>0.7624855637550354</v>
      </c>
      <c r="E547">
        <v>15063</v>
      </c>
    </row>
    <row r="548" spans="1:5" x14ac:dyDescent="0.25">
      <c r="A548">
        <v>48525</v>
      </c>
      <c r="B548" t="s">
        <v>760</v>
      </c>
      <c r="C548">
        <v>101</v>
      </c>
      <c r="D548">
        <v>0.77110940217971802</v>
      </c>
      <c r="E548">
        <v>8376</v>
      </c>
    </row>
    <row r="549" spans="1:5" x14ac:dyDescent="0.25">
      <c r="A549">
        <v>48625</v>
      </c>
      <c r="B549" t="s">
        <v>969</v>
      </c>
      <c r="C549">
        <v>127</v>
      </c>
      <c r="D549">
        <v>1.078261137008667</v>
      </c>
      <c r="E549">
        <v>22993</v>
      </c>
    </row>
    <row r="550" spans="1:5" x14ac:dyDescent="0.25">
      <c r="A550">
        <v>48750</v>
      </c>
      <c r="B550" t="s">
        <v>619</v>
      </c>
      <c r="C550">
        <v>91</v>
      </c>
      <c r="D550">
        <v>1.030180811882019</v>
      </c>
      <c r="E550">
        <v>13562</v>
      </c>
    </row>
    <row r="551" spans="1:5" x14ac:dyDescent="0.25">
      <c r="A551">
        <v>48825</v>
      </c>
      <c r="B551" t="s">
        <v>335</v>
      </c>
      <c r="C551">
        <v>53</v>
      </c>
      <c r="D551">
        <v>1.446564793586731</v>
      </c>
      <c r="E551">
        <v>341</v>
      </c>
    </row>
    <row r="552" spans="1:5" x14ac:dyDescent="0.25">
      <c r="A552">
        <v>48850</v>
      </c>
      <c r="B552" t="s">
        <v>871</v>
      </c>
      <c r="C552">
        <v>109</v>
      </c>
      <c r="D552">
        <v>1.1191682815551758</v>
      </c>
      <c r="E552">
        <v>5923</v>
      </c>
    </row>
    <row r="553" spans="1:5" x14ac:dyDescent="0.25">
      <c r="A553">
        <v>48875</v>
      </c>
      <c r="B553" t="s">
        <v>917</v>
      </c>
      <c r="C553">
        <v>115</v>
      </c>
      <c r="D553">
        <v>0.85104256868362427</v>
      </c>
      <c r="E553">
        <v>3218</v>
      </c>
    </row>
    <row r="554" spans="1:5" x14ac:dyDescent="0.25">
      <c r="A554">
        <v>48900</v>
      </c>
      <c r="B554" t="s">
        <v>373</v>
      </c>
      <c r="C554">
        <v>59</v>
      </c>
      <c r="D554">
        <v>0.84559124708175659</v>
      </c>
      <c r="E554">
        <v>281</v>
      </c>
    </row>
    <row r="555" spans="1:5" x14ac:dyDescent="0.25">
      <c r="A555">
        <v>49225</v>
      </c>
      <c r="B555" t="s">
        <v>536</v>
      </c>
      <c r="C555">
        <v>86</v>
      </c>
      <c r="D555">
        <v>1.0703283548355103</v>
      </c>
      <c r="E555">
        <v>7453</v>
      </c>
    </row>
    <row r="556" spans="1:5" x14ac:dyDescent="0.25">
      <c r="A556">
        <v>49237</v>
      </c>
      <c r="B556" t="s">
        <v>331</v>
      </c>
      <c r="C556">
        <v>53</v>
      </c>
      <c r="D556">
        <v>0.92197471857070923</v>
      </c>
      <c r="E556">
        <v>3964</v>
      </c>
    </row>
    <row r="557" spans="1:5" x14ac:dyDescent="0.25">
      <c r="A557">
        <v>49260</v>
      </c>
      <c r="B557" t="s">
        <v>354</v>
      </c>
      <c r="C557">
        <v>57</v>
      </c>
      <c r="D557">
        <v>1.1160210371017456</v>
      </c>
      <c r="E557">
        <v>22587</v>
      </c>
    </row>
    <row r="558" spans="1:5" x14ac:dyDescent="0.25">
      <c r="A558">
        <v>49275</v>
      </c>
      <c r="B558" t="s">
        <v>985</v>
      </c>
      <c r="C558">
        <v>127</v>
      </c>
      <c r="D558">
        <v>0.99615561962127686</v>
      </c>
      <c r="E558">
        <v>1540</v>
      </c>
    </row>
    <row r="559" spans="1:5" x14ac:dyDescent="0.25">
      <c r="A559">
        <v>49350</v>
      </c>
      <c r="B559" t="s">
        <v>472</v>
      </c>
      <c r="C559">
        <v>71</v>
      </c>
      <c r="D559">
        <v>0.87113547325134277</v>
      </c>
      <c r="E559">
        <v>39143</v>
      </c>
    </row>
    <row r="560" spans="1:5" x14ac:dyDescent="0.25">
      <c r="A560">
        <v>49406</v>
      </c>
      <c r="B560" t="s">
        <v>609</v>
      </c>
      <c r="C560">
        <v>87</v>
      </c>
      <c r="D560">
        <v>1.3442351818084717</v>
      </c>
      <c r="E560">
        <v>1242</v>
      </c>
    </row>
    <row r="561" spans="1:5" x14ac:dyDescent="0.25">
      <c r="A561">
        <v>49425</v>
      </c>
      <c r="B561" t="s">
        <v>195</v>
      </c>
      <c r="C561">
        <v>11</v>
      </c>
      <c r="D561">
        <v>0.86656510829925537</v>
      </c>
      <c r="E561">
        <v>42354</v>
      </c>
    </row>
    <row r="562" spans="1:5" x14ac:dyDescent="0.25">
      <c r="A562">
        <v>49450</v>
      </c>
      <c r="B562" t="s">
        <v>540</v>
      </c>
      <c r="C562">
        <v>86</v>
      </c>
      <c r="D562">
        <v>0.86699491739273071</v>
      </c>
      <c r="E562">
        <v>60756</v>
      </c>
    </row>
    <row r="563" spans="1:5" x14ac:dyDescent="0.25">
      <c r="A563">
        <v>49475</v>
      </c>
      <c r="B563" t="s">
        <v>580</v>
      </c>
      <c r="C563">
        <v>86</v>
      </c>
      <c r="D563">
        <v>0.89129900932312012</v>
      </c>
      <c r="E563">
        <v>43028</v>
      </c>
    </row>
    <row r="564" spans="1:5" x14ac:dyDescent="0.25">
      <c r="A564">
        <v>49600</v>
      </c>
      <c r="B564" t="s">
        <v>738</v>
      </c>
      <c r="C564">
        <v>99</v>
      </c>
      <c r="D564">
        <v>1.028522253036499</v>
      </c>
      <c r="E564">
        <v>12272</v>
      </c>
    </row>
    <row r="565" spans="1:5" x14ac:dyDescent="0.25">
      <c r="A565">
        <v>49675</v>
      </c>
      <c r="B565" t="s">
        <v>926</v>
      </c>
      <c r="C565">
        <v>115</v>
      </c>
      <c r="D565">
        <v>0.97971254587173462</v>
      </c>
      <c r="E565">
        <v>58584</v>
      </c>
    </row>
    <row r="566" spans="1:5" x14ac:dyDescent="0.25">
      <c r="A566">
        <v>49725</v>
      </c>
      <c r="B566" t="s">
        <v>780</v>
      </c>
      <c r="C566">
        <v>103</v>
      </c>
      <c r="D566">
        <v>1.1882305145263672</v>
      </c>
      <c r="E566">
        <v>1472</v>
      </c>
    </row>
    <row r="567" spans="1:5" x14ac:dyDescent="0.25">
      <c r="A567">
        <v>49750</v>
      </c>
      <c r="B567" t="s">
        <v>520</v>
      </c>
      <c r="C567">
        <v>85</v>
      </c>
      <c r="D567">
        <v>0.87976408004760742</v>
      </c>
      <c r="E567">
        <v>3824</v>
      </c>
    </row>
    <row r="568" spans="1:5" x14ac:dyDescent="0.25">
      <c r="A568">
        <v>49787</v>
      </c>
      <c r="B568" t="s">
        <v>932</v>
      </c>
      <c r="C568">
        <v>115</v>
      </c>
      <c r="D568">
        <v>0.73210817575454712</v>
      </c>
      <c r="E568">
        <v>7548</v>
      </c>
    </row>
    <row r="569" spans="1:5" x14ac:dyDescent="0.25">
      <c r="A569">
        <v>49905</v>
      </c>
      <c r="B569" t="s">
        <v>334</v>
      </c>
      <c r="C569">
        <v>53</v>
      </c>
      <c r="D569">
        <v>1.0827639102935791</v>
      </c>
      <c r="E569">
        <v>8463</v>
      </c>
    </row>
    <row r="570" spans="1:5" x14ac:dyDescent="0.25">
      <c r="A570">
        <v>50450</v>
      </c>
      <c r="B570" t="s">
        <v>970</v>
      </c>
      <c r="C570">
        <v>127</v>
      </c>
      <c r="D570">
        <v>0.99242353439331055</v>
      </c>
      <c r="E570">
        <v>1899</v>
      </c>
    </row>
    <row r="571" spans="1:5" x14ac:dyDescent="0.25">
      <c r="A571">
        <v>50525</v>
      </c>
      <c r="B571" t="s">
        <v>669</v>
      </c>
      <c r="C571">
        <v>95</v>
      </c>
      <c r="D571">
        <v>1.2442657947540283</v>
      </c>
      <c r="E571">
        <v>2652</v>
      </c>
    </row>
    <row r="572" spans="1:5" x14ac:dyDescent="0.25">
      <c r="A572">
        <v>50575</v>
      </c>
      <c r="B572" t="s">
        <v>189</v>
      </c>
      <c r="C572">
        <v>11</v>
      </c>
      <c r="D572">
        <v>0.89729690551757813</v>
      </c>
      <c r="E572">
        <v>42795</v>
      </c>
    </row>
    <row r="573" spans="1:5" x14ac:dyDescent="0.25">
      <c r="A573">
        <v>50630</v>
      </c>
      <c r="B573" t="s">
        <v>234</v>
      </c>
      <c r="C573">
        <v>19</v>
      </c>
      <c r="D573">
        <v>1.1002486944198608</v>
      </c>
      <c r="E573">
        <v>22318</v>
      </c>
    </row>
    <row r="574" spans="1:5" x14ac:dyDescent="0.25">
      <c r="A574">
        <v>50638</v>
      </c>
      <c r="B574" t="s">
        <v>647</v>
      </c>
      <c r="C574">
        <v>95</v>
      </c>
      <c r="D574">
        <v>0.73090499639511108</v>
      </c>
      <c r="E574">
        <v>22313</v>
      </c>
    </row>
    <row r="575" spans="1:5" x14ac:dyDescent="0.25">
      <c r="A575">
        <v>50750</v>
      </c>
      <c r="B575" t="s">
        <v>516</v>
      </c>
      <c r="C575">
        <v>83</v>
      </c>
      <c r="D575">
        <v>0.93931221961975098</v>
      </c>
      <c r="E575">
        <v>56918</v>
      </c>
    </row>
    <row r="576" spans="1:5" x14ac:dyDescent="0.25">
      <c r="A576">
        <v>50900</v>
      </c>
      <c r="B576" t="s">
        <v>519</v>
      </c>
      <c r="C576">
        <v>85</v>
      </c>
      <c r="D576">
        <v>0.62586760520935059</v>
      </c>
      <c r="E576">
        <v>258</v>
      </c>
    </row>
    <row r="577" spans="1:5" x14ac:dyDescent="0.25">
      <c r="A577">
        <v>50925</v>
      </c>
      <c r="B577" t="s">
        <v>623</v>
      </c>
      <c r="C577">
        <v>91</v>
      </c>
      <c r="D577">
        <v>0.95483410358428955</v>
      </c>
      <c r="E577">
        <v>5901</v>
      </c>
    </row>
    <row r="578" spans="1:5" x14ac:dyDescent="0.25">
      <c r="A578">
        <v>50950</v>
      </c>
      <c r="B578" t="s">
        <v>696</v>
      </c>
      <c r="C578">
        <v>99</v>
      </c>
      <c r="D578">
        <v>1.1856106519699097</v>
      </c>
      <c r="E578">
        <v>1754</v>
      </c>
    </row>
    <row r="579" spans="1:5" x14ac:dyDescent="0.25">
      <c r="A579">
        <v>51075</v>
      </c>
      <c r="B579" t="s">
        <v>671</v>
      </c>
      <c r="C579">
        <v>95</v>
      </c>
      <c r="D579">
        <v>1.1140835285186768</v>
      </c>
      <c r="E579">
        <v>38340</v>
      </c>
    </row>
    <row r="580" spans="1:5" x14ac:dyDescent="0.25">
      <c r="A580">
        <v>51100</v>
      </c>
      <c r="B580" t="s">
        <v>771</v>
      </c>
      <c r="C580">
        <v>101</v>
      </c>
      <c r="D580">
        <v>1.1548982858657837</v>
      </c>
      <c r="E580">
        <v>7348</v>
      </c>
    </row>
    <row r="581" spans="1:5" x14ac:dyDescent="0.25">
      <c r="A581">
        <v>51125</v>
      </c>
      <c r="B581" t="s">
        <v>588</v>
      </c>
      <c r="C581">
        <v>86</v>
      </c>
      <c r="D581">
        <v>1.0147545337677002</v>
      </c>
      <c r="E581">
        <v>18761</v>
      </c>
    </row>
    <row r="582" spans="1:5" x14ac:dyDescent="0.25">
      <c r="A582">
        <v>51150</v>
      </c>
      <c r="B582" t="s">
        <v>1012</v>
      </c>
      <c r="C582">
        <v>69</v>
      </c>
      <c r="D582">
        <v>-999</v>
      </c>
      <c r="E582">
        <v>40</v>
      </c>
    </row>
    <row r="583" spans="1:5" x14ac:dyDescent="0.25">
      <c r="A583">
        <v>51200</v>
      </c>
      <c r="B583" t="s">
        <v>90</v>
      </c>
      <c r="C583">
        <v>93</v>
      </c>
      <c r="D583">
        <v>0.9799576997756958</v>
      </c>
      <c r="E583">
        <v>5581</v>
      </c>
    </row>
    <row r="584" spans="1:5" x14ac:dyDescent="0.25">
      <c r="A584">
        <v>51350</v>
      </c>
      <c r="B584" t="s">
        <v>794</v>
      </c>
      <c r="C584">
        <v>103</v>
      </c>
      <c r="D584">
        <v>1.0599024295806885</v>
      </c>
      <c r="E584">
        <v>13730</v>
      </c>
    </row>
    <row r="585" spans="1:5" x14ac:dyDescent="0.25">
      <c r="A585">
        <v>51400</v>
      </c>
      <c r="B585" t="s">
        <v>459</v>
      </c>
      <c r="C585">
        <v>71</v>
      </c>
      <c r="D585">
        <v>1.0017930269241333</v>
      </c>
      <c r="E585">
        <v>2216</v>
      </c>
    </row>
    <row r="586" spans="1:5" x14ac:dyDescent="0.25">
      <c r="A586">
        <v>51475</v>
      </c>
      <c r="B586" t="s">
        <v>543</v>
      </c>
      <c r="C586">
        <v>86</v>
      </c>
      <c r="D586">
        <v>1.0824570655822754</v>
      </c>
      <c r="E586">
        <v>13991</v>
      </c>
    </row>
    <row r="587" spans="1:5" x14ac:dyDescent="0.25">
      <c r="A587">
        <v>51500</v>
      </c>
      <c r="B587" t="s">
        <v>1013</v>
      </c>
      <c r="C587">
        <v>49</v>
      </c>
      <c r="D587">
        <v>-999</v>
      </c>
      <c r="E587">
        <v>108</v>
      </c>
    </row>
    <row r="588" spans="1:5" x14ac:dyDescent="0.25">
      <c r="A588">
        <v>51650</v>
      </c>
      <c r="B588" t="s">
        <v>595</v>
      </c>
      <c r="C588">
        <v>86</v>
      </c>
      <c r="D588">
        <v>0.50816529989242554</v>
      </c>
      <c r="E588">
        <v>15867</v>
      </c>
    </row>
    <row r="589" spans="1:5" x14ac:dyDescent="0.25">
      <c r="A589">
        <v>51825</v>
      </c>
      <c r="B589" t="s">
        <v>968</v>
      </c>
      <c r="C589">
        <v>127</v>
      </c>
      <c r="D589">
        <v>0.80576127767562866</v>
      </c>
      <c r="E589">
        <v>10968</v>
      </c>
    </row>
    <row r="590" spans="1:5" x14ac:dyDescent="0.25">
      <c r="A590">
        <v>52125</v>
      </c>
      <c r="B590" t="s">
        <v>235</v>
      </c>
      <c r="C590">
        <v>19</v>
      </c>
      <c r="D590">
        <v>0.85833925008773804</v>
      </c>
      <c r="E590">
        <v>8472</v>
      </c>
    </row>
    <row r="591" spans="1:5" x14ac:dyDescent="0.25">
      <c r="A591">
        <v>52162</v>
      </c>
      <c r="B591" t="s">
        <v>245</v>
      </c>
      <c r="C591">
        <v>21</v>
      </c>
      <c r="D591">
        <v>1.142561674118042</v>
      </c>
      <c r="E591">
        <v>5351</v>
      </c>
    </row>
    <row r="592" spans="1:5" x14ac:dyDescent="0.25">
      <c r="A592">
        <v>52175</v>
      </c>
      <c r="B592" t="s">
        <v>385</v>
      </c>
      <c r="C592">
        <v>61</v>
      </c>
      <c r="D592">
        <v>1.7700926065444946</v>
      </c>
      <c r="E592">
        <v>389</v>
      </c>
    </row>
    <row r="593" spans="1:5" x14ac:dyDescent="0.25">
      <c r="A593">
        <v>52250</v>
      </c>
      <c r="B593" t="s">
        <v>910</v>
      </c>
      <c r="C593">
        <v>113</v>
      </c>
      <c r="D593">
        <v>0.90380460023880005</v>
      </c>
      <c r="E593">
        <v>1594</v>
      </c>
    </row>
    <row r="594" spans="1:5" x14ac:dyDescent="0.25">
      <c r="A594">
        <v>53000</v>
      </c>
      <c r="B594" t="s">
        <v>643</v>
      </c>
      <c r="C594">
        <v>95</v>
      </c>
      <c r="D594">
        <v>0.90060198307037354</v>
      </c>
      <c r="E594">
        <v>250224</v>
      </c>
    </row>
    <row r="595" spans="1:5" x14ac:dyDescent="0.25">
      <c r="A595">
        <v>53100</v>
      </c>
      <c r="B595" t="s">
        <v>639</v>
      </c>
      <c r="C595">
        <v>95</v>
      </c>
      <c r="D595">
        <v>0.82978957891464233</v>
      </c>
      <c r="E595">
        <v>5917</v>
      </c>
    </row>
    <row r="596" spans="1:5" x14ac:dyDescent="0.25">
      <c r="A596">
        <v>53150</v>
      </c>
      <c r="B596" t="s">
        <v>986</v>
      </c>
      <c r="C596">
        <v>127</v>
      </c>
      <c r="D596">
        <v>1.0567518472671509</v>
      </c>
      <c r="E596">
        <v>38502</v>
      </c>
    </row>
    <row r="597" spans="1:5" x14ac:dyDescent="0.25">
      <c r="A597">
        <v>53200</v>
      </c>
      <c r="B597" t="s">
        <v>978</v>
      </c>
      <c r="C597">
        <v>127</v>
      </c>
      <c r="D597">
        <v>0.93686127662658691</v>
      </c>
      <c r="E597">
        <v>7764</v>
      </c>
    </row>
    <row r="598" spans="1:5" x14ac:dyDescent="0.25">
      <c r="A598">
        <v>53425</v>
      </c>
      <c r="B598" t="s">
        <v>919</v>
      </c>
      <c r="C598">
        <v>115</v>
      </c>
      <c r="D598">
        <v>1.170462965965271</v>
      </c>
      <c r="E598">
        <v>6223</v>
      </c>
    </row>
    <row r="599" spans="1:5" x14ac:dyDescent="0.25">
      <c r="A599">
        <v>53500</v>
      </c>
      <c r="B599" t="s">
        <v>491</v>
      </c>
      <c r="C599">
        <v>75</v>
      </c>
      <c r="D599">
        <v>0.70235919952392578</v>
      </c>
      <c r="E599">
        <v>209</v>
      </c>
    </row>
    <row r="600" spans="1:5" x14ac:dyDescent="0.25">
      <c r="A600">
        <v>53575</v>
      </c>
      <c r="B600" t="s">
        <v>939</v>
      </c>
      <c r="C600">
        <v>117</v>
      </c>
      <c r="D600">
        <v>1.1628420352935791</v>
      </c>
      <c r="E600">
        <v>35602</v>
      </c>
    </row>
    <row r="601" spans="1:5" x14ac:dyDescent="0.25">
      <c r="A601">
        <v>53725</v>
      </c>
      <c r="B601" t="s">
        <v>909</v>
      </c>
      <c r="C601">
        <v>113</v>
      </c>
      <c r="D601">
        <v>1.0194500684738159</v>
      </c>
      <c r="E601">
        <v>21272</v>
      </c>
    </row>
    <row r="602" spans="1:5" x14ac:dyDescent="0.25">
      <c r="A602">
        <v>53775</v>
      </c>
      <c r="B602" t="s">
        <v>447</v>
      </c>
      <c r="C602">
        <v>71</v>
      </c>
      <c r="D602">
        <v>0.40994247794151306</v>
      </c>
      <c r="E602">
        <v>750</v>
      </c>
    </row>
    <row r="603" spans="1:5" x14ac:dyDescent="0.25">
      <c r="A603">
        <v>53800</v>
      </c>
      <c r="B603" t="s">
        <v>716</v>
      </c>
      <c r="C603">
        <v>99</v>
      </c>
      <c r="D603">
        <v>0.59234762191772461</v>
      </c>
      <c r="E603">
        <v>5941</v>
      </c>
    </row>
    <row r="604" spans="1:5" x14ac:dyDescent="0.25">
      <c r="A604">
        <v>53850</v>
      </c>
      <c r="B604" t="s">
        <v>429</v>
      </c>
      <c r="C604">
        <v>69</v>
      </c>
      <c r="D604">
        <v>0.62018787860870361</v>
      </c>
      <c r="E604">
        <v>775</v>
      </c>
    </row>
    <row r="605" spans="1:5" x14ac:dyDescent="0.25">
      <c r="A605">
        <v>53875</v>
      </c>
      <c r="B605" t="s">
        <v>855</v>
      </c>
      <c r="C605">
        <v>107</v>
      </c>
      <c r="D605">
        <v>0.71647006273269653</v>
      </c>
      <c r="E605">
        <v>10464</v>
      </c>
    </row>
    <row r="606" spans="1:5" x14ac:dyDescent="0.25">
      <c r="A606">
        <v>54000</v>
      </c>
      <c r="B606" t="s">
        <v>150</v>
      </c>
      <c r="C606">
        <v>9</v>
      </c>
      <c r="D606">
        <v>0.90941298007965088</v>
      </c>
      <c r="E606">
        <v>104342</v>
      </c>
    </row>
    <row r="607" spans="1:5" x14ac:dyDescent="0.25">
      <c r="A607">
        <v>54025</v>
      </c>
      <c r="B607" t="s">
        <v>93</v>
      </c>
      <c r="C607">
        <v>99</v>
      </c>
      <c r="D607">
        <v>1.3433223962783813</v>
      </c>
      <c r="E607">
        <v>8344</v>
      </c>
    </row>
    <row r="608" spans="1:5" x14ac:dyDescent="0.25">
      <c r="A608">
        <v>54075</v>
      </c>
      <c r="B608" t="s">
        <v>732</v>
      </c>
      <c r="C608">
        <v>99</v>
      </c>
      <c r="D608">
        <v>1.1124359369277954</v>
      </c>
      <c r="E608">
        <v>50147</v>
      </c>
    </row>
    <row r="609" spans="1:5" x14ac:dyDescent="0.25">
      <c r="A609">
        <v>54150</v>
      </c>
      <c r="B609" t="s">
        <v>697</v>
      </c>
      <c r="C609">
        <v>99</v>
      </c>
      <c r="D609">
        <v>1.0048671960830688</v>
      </c>
      <c r="E609">
        <v>1097</v>
      </c>
    </row>
    <row r="610" spans="1:5" x14ac:dyDescent="0.25">
      <c r="A610">
        <v>54175</v>
      </c>
      <c r="B610" t="s">
        <v>518</v>
      </c>
      <c r="C610">
        <v>85</v>
      </c>
      <c r="D610">
        <v>1.1772369146347046</v>
      </c>
      <c r="E610">
        <v>23380</v>
      </c>
    </row>
    <row r="611" spans="1:5" x14ac:dyDescent="0.25">
      <c r="A611">
        <v>54200</v>
      </c>
      <c r="B611" t="s">
        <v>280</v>
      </c>
      <c r="C611">
        <v>35</v>
      </c>
      <c r="D611">
        <v>0.96707338094711304</v>
      </c>
      <c r="E611">
        <v>77779</v>
      </c>
    </row>
    <row r="612" spans="1:5" x14ac:dyDescent="0.25">
      <c r="A612">
        <v>54250</v>
      </c>
      <c r="B612" t="s">
        <v>503</v>
      </c>
      <c r="C612">
        <v>81</v>
      </c>
      <c r="D612">
        <v>0.83659482002258301</v>
      </c>
      <c r="E612">
        <v>12856</v>
      </c>
    </row>
    <row r="613" spans="1:5" x14ac:dyDescent="0.25">
      <c r="A613">
        <v>54275</v>
      </c>
      <c r="B613" t="s">
        <v>533</v>
      </c>
      <c r="C613">
        <v>86</v>
      </c>
      <c r="D613">
        <v>1.4440838098526001</v>
      </c>
      <c r="E613">
        <v>24214</v>
      </c>
    </row>
    <row r="614" spans="1:5" x14ac:dyDescent="0.25">
      <c r="A614">
        <v>54300</v>
      </c>
      <c r="B614" t="s">
        <v>576</v>
      </c>
      <c r="C614">
        <v>86</v>
      </c>
      <c r="D614">
        <v>1.1237615346908569</v>
      </c>
      <c r="E614">
        <v>15969</v>
      </c>
    </row>
    <row r="615" spans="1:5" x14ac:dyDescent="0.25">
      <c r="A615">
        <v>54350</v>
      </c>
      <c r="B615" t="s">
        <v>799</v>
      </c>
      <c r="C615">
        <v>103</v>
      </c>
      <c r="D615">
        <v>1.0614380836486816</v>
      </c>
      <c r="E615">
        <v>59007</v>
      </c>
    </row>
    <row r="616" spans="1:5" x14ac:dyDescent="0.25">
      <c r="A616">
        <v>54357</v>
      </c>
      <c r="B616" t="s">
        <v>475</v>
      </c>
      <c r="C616">
        <v>71</v>
      </c>
      <c r="D616">
        <v>0.44516053795814514</v>
      </c>
      <c r="E616">
        <v>1267</v>
      </c>
    </row>
    <row r="617" spans="1:5" x14ac:dyDescent="0.25">
      <c r="A617">
        <v>54387</v>
      </c>
      <c r="B617" t="s">
        <v>369</v>
      </c>
      <c r="C617">
        <v>57</v>
      </c>
      <c r="D617">
        <v>0.78010940551757813</v>
      </c>
      <c r="E617">
        <v>22667</v>
      </c>
    </row>
    <row r="618" spans="1:5" x14ac:dyDescent="0.25">
      <c r="A618">
        <v>54425</v>
      </c>
      <c r="B618" t="s">
        <v>156</v>
      </c>
      <c r="C618">
        <v>9</v>
      </c>
      <c r="D618">
        <v>1.1928664445877075</v>
      </c>
      <c r="E618">
        <v>1125</v>
      </c>
    </row>
    <row r="619" spans="1:5" x14ac:dyDescent="0.25">
      <c r="A619">
        <v>54450</v>
      </c>
      <c r="B619" t="s">
        <v>689</v>
      </c>
      <c r="C619">
        <v>99</v>
      </c>
      <c r="D619">
        <v>0.73137229681015015</v>
      </c>
      <c r="E619">
        <v>21302</v>
      </c>
    </row>
    <row r="620" spans="1:5" x14ac:dyDescent="0.25">
      <c r="A620">
        <v>54500</v>
      </c>
      <c r="B620" t="s">
        <v>557</v>
      </c>
      <c r="C620">
        <v>86</v>
      </c>
      <c r="D620">
        <v>1.2966004610061646</v>
      </c>
      <c r="E620">
        <v>5657</v>
      </c>
    </row>
    <row r="621" spans="1:5" x14ac:dyDescent="0.25">
      <c r="A621">
        <v>54525</v>
      </c>
      <c r="B621" t="s">
        <v>858</v>
      </c>
      <c r="C621">
        <v>109</v>
      </c>
      <c r="D621">
        <v>1.0889409780502319</v>
      </c>
      <c r="E621">
        <v>20888</v>
      </c>
    </row>
    <row r="622" spans="1:5" x14ac:dyDescent="0.25">
      <c r="A622">
        <v>54625</v>
      </c>
      <c r="B622" t="s">
        <v>990</v>
      </c>
      <c r="C622">
        <v>129</v>
      </c>
      <c r="D622">
        <v>0.55718743801116943</v>
      </c>
      <c r="E622">
        <v>1052</v>
      </c>
    </row>
    <row r="623" spans="1:5" x14ac:dyDescent="0.25">
      <c r="A623">
        <v>54700</v>
      </c>
      <c r="B623" t="s">
        <v>129</v>
      </c>
      <c r="C623">
        <v>5</v>
      </c>
      <c r="D623">
        <v>0.84159392118453979</v>
      </c>
      <c r="E623">
        <v>36405</v>
      </c>
    </row>
    <row r="624" spans="1:5" x14ac:dyDescent="0.25">
      <c r="A624">
        <v>54725</v>
      </c>
      <c r="B624" t="s">
        <v>124</v>
      </c>
      <c r="C624">
        <v>5</v>
      </c>
      <c r="D624">
        <v>1.0437717437744141</v>
      </c>
      <c r="E624">
        <v>11884</v>
      </c>
    </row>
    <row r="625" spans="1:5" x14ac:dyDescent="0.25">
      <c r="A625">
        <v>54912</v>
      </c>
      <c r="B625" t="s">
        <v>636</v>
      </c>
      <c r="C625">
        <v>95</v>
      </c>
      <c r="D625">
        <v>0.8875964879989624</v>
      </c>
      <c r="E625">
        <v>550</v>
      </c>
    </row>
    <row r="626" spans="1:5" x14ac:dyDescent="0.25">
      <c r="A626">
        <v>55075</v>
      </c>
      <c r="B626" t="s">
        <v>127</v>
      </c>
      <c r="C626">
        <v>5</v>
      </c>
      <c r="D626">
        <v>0.94913369417190552</v>
      </c>
      <c r="E626">
        <v>4419</v>
      </c>
    </row>
    <row r="627" spans="1:5" x14ac:dyDescent="0.25">
      <c r="A627">
        <v>55125</v>
      </c>
      <c r="B627" t="s">
        <v>185</v>
      </c>
      <c r="C627">
        <v>11</v>
      </c>
      <c r="D627">
        <v>1.4420763254165649</v>
      </c>
      <c r="E627">
        <v>25895</v>
      </c>
    </row>
    <row r="628" spans="1:5" x14ac:dyDescent="0.25">
      <c r="A628">
        <v>55305</v>
      </c>
      <c r="B628" t="s">
        <v>754</v>
      </c>
      <c r="C628">
        <v>101</v>
      </c>
      <c r="D628">
        <v>0.971996009349823</v>
      </c>
      <c r="E628">
        <v>8190</v>
      </c>
    </row>
    <row r="629" spans="1:5" x14ac:dyDescent="0.25">
      <c r="A629">
        <v>55375</v>
      </c>
      <c r="B629" t="s">
        <v>151</v>
      </c>
      <c r="C629">
        <v>9</v>
      </c>
      <c r="D629">
        <v>1.0917153358459473</v>
      </c>
      <c r="E629">
        <v>1233</v>
      </c>
    </row>
    <row r="630" spans="1:5" x14ac:dyDescent="0.25">
      <c r="A630">
        <v>55475</v>
      </c>
      <c r="B630" t="s">
        <v>995</v>
      </c>
      <c r="C630">
        <v>131</v>
      </c>
      <c r="D630">
        <v>0.83565521240234375</v>
      </c>
      <c r="E630">
        <v>477</v>
      </c>
    </row>
    <row r="631" spans="1:5" x14ac:dyDescent="0.25">
      <c r="A631">
        <v>55532</v>
      </c>
      <c r="B631" t="s">
        <v>891</v>
      </c>
      <c r="C631">
        <v>113</v>
      </c>
      <c r="D631">
        <v>0.93124550580978394</v>
      </c>
      <c r="E631">
        <v>3758</v>
      </c>
    </row>
    <row r="632" spans="1:5" x14ac:dyDescent="0.25">
      <c r="A632">
        <v>55540</v>
      </c>
      <c r="B632" t="s">
        <v>343</v>
      </c>
      <c r="C632">
        <v>57</v>
      </c>
      <c r="D632">
        <v>1.2709308862686157</v>
      </c>
      <c r="E632">
        <v>8388</v>
      </c>
    </row>
    <row r="633" spans="1:5" x14ac:dyDescent="0.25">
      <c r="A633">
        <v>55650</v>
      </c>
      <c r="B633" t="s">
        <v>247</v>
      </c>
      <c r="C633">
        <v>21</v>
      </c>
      <c r="D633">
        <v>1.3073970079421997</v>
      </c>
      <c r="E633">
        <v>5426</v>
      </c>
    </row>
    <row r="634" spans="1:5" x14ac:dyDescent="0.25">
      <c r="A634">
        <v>55750</v>
      </c>
      <c r="B634" t="s">
        <v>174</v>
      </c>
      <c r="C634">
        <v>11</v>
      </c>
      <c r="D634">
        <v>0.73358297348022461</v>
      </c>
      <c r="E634">
        <v>6220</v>
      </c>
    </row>
    <row r="635" spans="1:5" x14ac:dyDescent="0.25">
      <c r="A635">
        <v>55775</v>
      </c>
      <c r="B635" t="s">
        <v>180</v>
      </c>
      <c r="C635">
        <v>11</v>
      </c>
      <c r="D635">
        <v>1.0747123956680298</v>
      </c>
      <c r="E635">
        <v>159920</v>
      </c>
    </row>
    <row r="636" spans="1:5" x14ac:dyDescent="0.25">
      <c r="A636">
        <v>55875</v>
      </c>
      <c r="B636" t="s">
        <v>232</v>
      </c>
      <c r="C636">
        <v>19</v>
      </c>
      <c r="D636">
        <v>0.7141076922416687</v>
      </c>
      <c r="E636">
        <v>647</v>
      </c>
    </row>
    <row r="637" spans="1:5" x14ac:dyDescent="0.25">
      <c r="A637">
        <v>55925</v>
      </c>
      <c r="B637" t="s">
        <v>273</v>
      </c>
      <c r="C637">
        <v>33</v>
      </c>
      <c r="D637">
        <v>0.99036359786987305</v>
      </c>
      <c r="E637">
        <v>52505</v>
      </c>
    </row>
    <row r="638" spans="1:5" x14ac:dyDescent="0.25">
      <c r="A638">
        <v>56150</v>
      </c>
      <c r="B638" t="s">
        <v>960</v>
      </c>
      <c r="C638">
        <v>123</v>
      </c>
      <c r="D638">
        <v>0.87510621547698975</v>
      </c>
      <c r="E638">
        <v>7040</v>
      </c>
    </row>
    <row r="639" spans="1:5" x14ac:dyDescent="0.25">
      <c r="A639">
        <v>56425</v>
      </c>
      <c r="B639" t="s">
        <v>964</v>
      </c>
      <c r="C639">
        <v>127</v>
      </c>
      <c r="D639">
        <v>0.87521451711654663</v>
      </c>
      <c r="E639">
        <v>1466</v>
      </c>
    </row>
    <row r="640" spans="1:5" x14ac:dyDescent="0.25">
      <c r="A640">
        <v>56475</v>
      </c>
      <c r="B640" t="s">
        <v>714</v>
      </c>
      <c r="C640">
        <v>99</v>
      </c>
      <c r="D640">
        <v>0.76267462968826294</v>
      </c>
      <c r="E640">
        <v>2433</v>
      </c>
    </row>
    <row r="641" spans="1:5" x14ac:dyDescent="0.25">
      <c r="A641">
        <v>56500</v>
      </c>
      <c r="B641" t="s">
        <v>632</v>
      </c>
      <c r="C641">
        <v>95</v>
      </c>
      <c r="D641">
        <v>0.75415438413619995</v>
      </c>
      <c r="E641">
        <v>10668</v>
      </c>
    </row>
    <row r="642" spans="1:5" x14ac:dyDescent="0.25">
      <c r="A642">
        <v>56625</v>
      </c>
      <c r="B642" t="s">
        <v>596</v>
      </c>
      <c r="C642">
        <v>86</v>
      </c>
      <c r="D642">
        <v>1.5101017951965332</v>
      </c>
      <c r="E642">
        <v>18914</v>
      </c>
    </row>
    <row r="643" spans="1:5" x14ac:dyDescent="0.25">
      <c r="A643">
        <v>56825</v>
      </c>
      <c r="B643" t="s">
        <v>645</v>
      </c>
      <c r="C643">
        <v>95</v>
      </c>
      <c r="D643">
        <v>0.80603671073913574</v>
      </c>
      <c r="E643">
        <v>64516</v>
      </c>
    </row>
    <row r="644" spans="1:5" x14ac:dyDescent="0.25">
      <c r="A644">
        <v>56840</v>
      </c>
      <c r="B644" t="s">
        <v>1014</v>
      </c>
      <c r="C644">
        <v>53</v>
      </c>
      <c r="D644">
        <v>-999</v>
      </c>
      <c r="E644">
        <v>36</v>
      </c>
    </row>
    <row r="645" spans="1:5" x14ac:dyDescent="0.25">
      <c r="A645">
        <v>56850</v>
      </c>
      <c r="B645" t="s">
        <v>464</v>
      </c>
      <c r="C645">
        <v>71</v>
      </c>
      <c r="D645">
        <v>0.83020257949829102</v>
      </c>
      <c r="E645">
        <v>2002</v>
      </c>
    </row>
    <row r="646" spans="1:5" x14ac:dyDescent="0.25">
      <c r="A646">
        <v>56865</v>
      </c>
      <c r="B646" t="s">
        <v>416</v>
      </c>
      <c r="C646">
        <v>69</v>
      </c>
      <c r="D646">
        <v>0.69575566053390503</v>
      </c>
      <c r="E646">
        <v>552</v>
      </c>
    </row>
    <row r="647" spans="1:5" x14ac:dyDescent="0.25">
      <c r="A647">
        <v>56875</v>
      </c>
      <c r="B647" t="s">
        <v>457</v>
      </c>
      <c r="C647">
        <v>71</v>
      </c>
      <c r="D647">
        <v>1.1456902027130127</v>
      </c>
      <c r="E647">
        <v>352</v>
      </c>
    </row>
    <row r="648" spans="1:5" x14ac:dyDescent="0.25">
      <c r="A648">
        <v>56955</v>
      </c>
      <c r="B648" t="s">
        <v>897</v>
      </c>
      <c r="C648">
        <v>113</v>
      </c>
      <c r="D648">
        <v>0.889809250831604</v>
      </c>
      <c r="E648">
        <v>215</v>
      </c>
    </row>
    <row r="649" spans="1:5" x14ac:dyDescent="0.25">
      <c r="A649">
        <v>56975</v>
      </c>
      <c r="B649" t="s">
        <v>791</v>
      </c>
      <c r="C649">
        <v>103</v>
      </c>
      <c r="D649">
        <v>0.9305565357208252</v>
      </c>
      <c r="E649">
        <v>49874</v>
      </c>
    </row>
    <row r="650" spans="1:5" x14ac:dyDescent="0.25">
      <c r="A650">
        <v>57025</v>
      </c>
      <c r="B650" t="s">
        <v>456</v>
      </c>
      <c r="C650">
        <v>71</v>
      </c>
      <c r="D650">
        <v>0.46210521459579468</v>
      </c>
      <c r="E650">
        <v>4363</v>
      </c>
    </row>
    <row r="651" spans="1:5" x14ac:dyDescent="0.25">
      <c r="A651">
        <v>57058</v>
      </c>
      <c r="B651" t="s">
        <v>221</v>
      </c>
      <c r="C651">
        <v>17</v>
      </c>
      <c r="D651">
        <v>1.1140211820602417</v>
      </c>
      <c r="E651">
        <v>9569</v>
      </c>
    </row>
    <row r="652" spans="1:5" x14ac:dyDescent="0.25">
      <c r="A652">
        <v>57066</v>
      </c>
      <c r="B652" t="s">
        <v>221</v>
      </c>
      <c r="C652">
        <v>21</v>
      </c>
      <c r="D652">
        <v>1.1103168725967407</v>
      </c>
      <c r="E652">
        <v>1993</v>
      </c>
    </row>
    <row r="653" spans="1:5" x14ac:dyDescent="0.25">
      <c r="A653">
        <v>57250</v>
      </c>
      <c r="B653" t="s">
        <v>564</v>
      </c>
      <c r="C653">
        <v>86</v>
      </c>
      <c r="D653">
        <v>0.70932692289352417</v>
      </c>
      <c r="E653">
        <v>16531</v>
      </c>
    </row>
    <row r="654" spans="1:5" x14ac:dyDescent="0.25">
      <c r="A654">
        <v>57320</v>
      </c>
      <c r="B654" t="s">
        <v>315</v>
      </c>
      <c r="C654">
        <v>51</v>
      </c>
      <c r="D654">
        <v>1.1042490005493164</v>
      </c>
      <c r="E654">
        <v>828</v>
      </c>
    </row>
    <row r="655" spans="1:5" x14ac:dyDescent="0.25">
      <c r="A655">
        <v>57380</v>
      </c>
      <c r="B655" t="s">
        <v>418</v>
      </c>
      <c r="C655">
        <v>69</v>
      </c>
      <c r="D655">
        <v>1.1304079294204712</v>
      </c>
      <c r="E655">
        <v>309</v>
      </c>
    </row>
    <row r="656" spans="1:5" x14ac:dyDescent="0.25">
      <c r="A656">
        <v>57425</v>
      </c>
      <c r="B656" t="s">
        <v>176</v>
      </c>
      <c r="C656">
        <v>11</v>
      </c>
      <c r="D656">
        <v>1.1154757738113403</v>
      </c>
      <c r="E656">
        <v>88486</v>
      </c>
    </row>
    <row r="657" spans="1:5" x14ac:dyDescent="0.25">
      <c r="A657">
        <v>57450</v>
      </c>
      <c r="B657" t="s">
        <v>176</v>
      </c>
      <c r="C657">
        <v>115</v>
      </c>
      <c r="D657">
        <v>1.089727520942688</v>
      </c>
      <c r="E657">
        <v>4873</v>
      </c>
    </row>
    <row r="658" spans="1:5" x14ac:dyDescent="0.25">
      <c r="A658">
        <v>57492</v>
      </c>
      <c r="B658" t="s">
        <v>244</v>
      </c>
      <c r="C658">
        <v>21</v>
      </c>
      <c r="D658">
        <v>0.16916140913963318</v>
      </c>
      <c r="E658">
        <v>616</v>
      </c>
    </row>
    <row r="659" spans="1:5" x14ac:dyDescent="0.25">
      <c r="A659">
        <v>57518</v>
      </c>
      <c r="B659" t="s">
        <v>726</v>
      </c>
      <c r="C659">
        <v>99</v>
      </c>
      <c r="D659">
        <v>0.7935367226600647</v>
      </c>
      <c r="E659">
        <v>1031</v>
      </c>
    </row>
    <row r="660" spans="1:5" x14ac:dyDescent="0.25">
      <c r="A660">
        <v>57550</v>
      </c>
      <c r="B660" t="s">
        <v>371</v>
      </c>
      <c r="C660">
        <v>57</v>
      </c>
      <c r="D660">
        <v>0.92036563158035278</v>
      </c>
      <c r="E660">
        <v>35866</v>
      </c>
    </row>
    <row r="661" spans="1:5" x14ac:dyDescent="0.25">
      <c r="A661">
        <v>57900</v>
      </c>
      <c r="B661" t="s">
        <v>682</v>
      </c>
      <c r="C661">
        <v>97</v>
      </c>
      <c r="D661">
        <v>0.89277446269989014</v>
      </c>
      <c r="E661">
        <v>56678</v>
      </c>
    </row>
    <row r="662" spans="1:5" x14ac:dyDescent="0.25">
      <c r="A662">
        <v>57908</v>
      </c>
      <c r="B662" t="s">
        <v>888</v>
      </c>
      <c r="C662">
        <v>113</v>
      </c>
      <c r="D662">
        <v>0.80093806982040405</v>
      </c>
      <c r="E662">
        <v>3391</v>
      </c>
    </row>
    <row r="663" spans="1:5" x14ac:dyDescent="0.25">
      <c r="A663">
        <v>57950</v>
      </c>
      <c r="B663" t="s">
        <v>851</v>
      </c>
      <c r="C663">
        <v>105</v>
      </c>
      <c r="D663">
        <v>0.88044416904449463</v>
      </c>
      <c r="E663">
        <v>2016</v>
      </c>
    </row>
    <row r="664" spans="1:5" x14ac:dyDescent="0.25">
      <c r="A664">
        <v>58025</v>
      </c>
      <c r="B664" t="s">
        <v>856</v>
      </c>
      <c r="C664">
        <v>107</v>
      </c>
      <c r="D664">
        <v>0.90059095621109009</v>
      </c>
      <c r="E664">
        <v>700</v>
      </c>
    </row>
    <row r="665" spans="1:5" x14ac:dyDescent="0.25">
      <c r="A665">
        <v>58050</v>
      </c>
      <c r="B665" t="s">
        <v>165</v>
      </c>
      <c r="C665">
        <v>11</v>
      </c>
      <c r="D665">
        <v>0.83533436059951782</v>
      </c>
      <c r="E665">
        <v>103234</v>
      </c>
    </row>
    <row r="666" spans="1:5" x14ac:dyDescent="0.25">
      <c r="A666">
        <v>58175</v>
      </c>
      <c r="B666" t="s">
        <v>372</v>
      </c>
      <c r="C666">
        <v>59</v>
      </c>
      <c r="D666">
        <v>0.88396579027175903</v>
      </c>
      <c r="E666">
        <v>577</v>
      </c>
    </row>
    <row r="667" spans="1:5" x14ac:dyDescent="0.25">
      <c r="A667">
        <v>58200</v>
      </c>
      <c r="B667" t="s">
        <v>984</v>
      </c>
      <c r="C667">
        <v>127</v>
      </c>
      <c r="D667">
        <v>1.2363091707229614</v>
      </c>
      <c r="E667">
        <v>3053</v>
      </c>
    </row>
    <row r="668" spans="1:5" x14ac:dyDescent="0.25">
      <c r="A668">
        <v>58350</v>
      </c>
      <c r="B668" t="s">
        <v>204</v>
      </c>
      <c r="C668">
        <v>15</v>
      </c>
      <c r="D668">
        <v>0.91883331537246704</v>
      </c>
      <c r="E668">
        <v>55206</v>
      </c>
    </row>
    <row r="669" spans="1:5" x14ac:dyDescent="0.25">
      <c r="A669">
        <v>58420</v>
      </c>
      <c r="B669" t="s">
        <v>311</v>
      </c>
      <c r="C669">
        <v>51</v>
      </c>
      <c r="D669">
        <v>1.0539073944091797</v>
      </c>
      <c r="E669">
        <v>4182</v>
      </c>
    </row>
    <row r="670" spans="1:5" x14ac:dyDescent="0.25">
      <c r="A670">
        <v>58575</v>
      </c>
      <c r="B670" t="s">
        <v>965</v>
      </c>
      <c r="C670">
        <v>127</v>
      </c>
      <c r="D670">
        <v>1.0194821357727051</v>
      </c>
      <c r="E670">
        <v>57218</v>
      </c>
    </row>
    <row r="671" spans="1:5" x14ac:dyDescent="0.25">
      <c r="A671">
        <v>58600</v>
      </c>
      <c r="B671" t="s">
        <v>776</v>
      </c>
      <c r="C671">
        <v>101</v>
      </c>
      <c r="D671">
        <v>0.86007803678512573</v>
      </c>
      <c r="E671">
        <v>2685</v>
      </c>
    </row>
    <row r="672" spans="1:5" x14ac:dyDescent="0.25">
      <c r="A672">
        <v>58675</v>
      </c>
      <c r="B672" t="s">
        <v>297</v>
      </c>
      <c r="C672">
        <v>45</v>
      </c>
      <c r="D672">
        <v>0.96925473213195801</v>
      </c>
      <c r="E672">
        <v>3416</v>
      </c>
    </row>
    <row r="673" spans="1:5" x14ac:dyDescent="0.25">
      <c r="A673">
        <v>58700</v>
      </c>
      <c r="B673" t="s">
        <v>147</v>
      </c>
      <c r="C673">
        <v>9</v>
      </c>
      <c r="D673">
        <v>1.0137412548065186</v>
      </c>
      <c r="E673">
        <v>11444</v>
      </c>
    </row>
    <row r="674" spans="1:5" x14ac:dyDescent="0.25">
      <c r="A674">
        <v>58715</v>
      </c>
      <c r="B674" t="s">
        <v>872</v>
      </c>
      <c r="C674">
        <v>111</v>
      </c>
      <c r="D674">
        <v>1.0434608459472656</v>
      </c>
      <c r="E674">
        <v>169260</v>
      </c>
    </row>
    <row r="675" spans="1:5" x14ac:dyDescent="0.25">
      <c r="A675">
        <v>58727</v>
      </c>
      <c r="B675" t="s">
        <v>528</v>
      </c>
      <c r="C675">
        <v>85</v>
      </c>
      <c r="D675">
        <v>0.88946682214736938</v>
      </c>
      <c r="E675">
        <v>10070</v>
      </c>
    </row>
    <row r="676" spans="1:5" x14ac:dyDescent="0.25">
      <c r="A676">
        <v>58962</v>
      </c>
      <c r="B676" t="s">
        <v>122</v>
      </c>
      <c r="C676">
        <v>5</v>
      </c>
      <c r="D676">
        <v>1.0549949407577515</v>
      </c>
      <c r="E676">
        <v>3189</v>
      </c>
    </row>
    <row r="677" spans="1:5" x14ac:dyDescent="0.25">
      <c r="A677">
        <v>58975</v>
      </c>
      <c r="B677" t="s">
        <v>585</v>
      </c>
      <c r="C677">
        <v>86</v>
      </c>
      <c r="D677">
        <v>1.001262903213501</v>
      </c>
      <c r="E677">
        <v>26164</v>
      </c>
    </row>
    <row r="678" spans="1:5" x14ac:dyDescent="0.25">
      <c r="A678">
        <v>59050</v>
      </c>
      <c r="B678" t="s">
        <v>361</v>
      </c>
      <c r="C678">
        <v>57</v>
      </c>
      <c r="D678">
        <v>1.0249333381652832</v>
      </c>
      <c r="E678">
        <v>6960</v>
      </c>
    </row>
    <row r="679" spans="1:5" x14ac:dyDescent="0.25">
      <c r="A679">
        <v>59200</v>
      </c>
      <c r="B679" t="s">
        <v>205</v>
      </c>
      <c r="C679">
        <v>15</v>
      </c>
      <c r="D679">
        <v>1.1019109487533569</v>
      </c>
      <c r="E679">
        <v>16984</v>
      </c>
    </row>
    <row r="680" spans="1:5" x14ac:dyDescent="0.25">
      <c r="A680">
        <v>59250</v>
      </c>
      <c r="B680" t="s">
        <v>470</v>
      </c>
      <c r="C680">
        <v>71</v>
      </c>
      <c r="D680">
        <v>0.97247511148452759</v>
      </c>
      <c r="E680">
        <v>1800</v>
      </c>
    </row>
    <row r="681" spans="1:5" x14ac:dyDescent="0.25">
      <c r="A681">
        <v>59311</v>
      </c>
      <c r="B681" t="s">
        <v>749</v>
      </c>
      <c r="C681">
        <v>101</v>
      </c>
      <c r="D681">
        <v>0.99519872665405273</v>
      </c>
      <c r="E681">
        <v>1171</v>
      </c>
    </row>
    <row r="682" spans="1:5" x14ac:dyDescent="0.25">
      <c r="A682">
        <v>59325</v>
      </c>
      <c r="B682" t="s">
        <v>288</v>
      </c>
      <c r="C682">
        <v>39</v>
      </c>
      <c r="D682">
        <v>0.86752969026565552</v>
      </c>
      <c r="E682">
        <v>8022</v>
      </c>
    </row>
    <row r="683" spans="1:5" x14ac:dyDescent="0.25">
      <c r="A683">
        <v>59400</v>
      </c>
      <c r="B683" t="s">
        <v>963</v>
      </c>
      <c r="C683">
        <v>125</v>
      </c>
      <c r="D683">
        <v>0.78054797649383545</v>
      </c>
      <c r="E683">
        <v>142</v>
      </c>
    </row>
    <row r="684" spans="1:5" x14ac:dyDescent="0.25">
      <c r="A684">
        <v>59475</v>
      </c>
      <c r="B684" t="s">
        <v>490</v>
      </c>
      <c r="C684">
        <v>75</v>
      </c>
      <c r="D684">
        <v>0.483580082654953</v>
      </c>
      <c r="E684">
        <v>139</v>
      </c>
    </row>
    <row r="685" spans="1:5" x14ac:dyDescent="0.25">
      <c r="A685">
        <v>59675</v>
      </c>
      <c r="B685" t="s">
        <v>517</v>
      </c>
      <c r="C685">
        <v>83</v>
      </c>
      <c r="D685">
        <v>0.62391215562820435</v>
      </c>
      <c r="E685">
        <v>517</v>
      </c>
    </row>
    <row r="686" spans="1:5" x14ac:dyDescent="0.25">
      <c r="A686">
        <v>59725</v>
      </c>
      <c r="B686" t="s">
        <v>808</v>
      </c>
      <c r="C686">
        <v>103</v>
      </c>
      <c r="D686">
        <v>1.2585422992706299</v>
      </c>
      <c r="E686">
        <v>1475</v>
      </c>
    </row>
    <row r="687" spans="1:5" x14ac:dyDescent="0.25">
      <c r="A687">
        <v>59750</v>
      </c>
      <c r="B687" t="s">
        <v>805</v>
      </c>
      <c r="C687">
        <v>103</v>
      </c>
      <c r="D687">
        <v>1.0876642465591431</v>
      </c>
      <c r="E687">
        <v>2093</v>
      </c>
    </row>
    <row r="688" spans="1:5" x14ac:dyDescent="0.25">
      <c r="A688">
        <v>60225</v>
      </c>
      <c r="B688" t="s">
        <v>593</v>
      </c>
      <c r="C688">
        <v>86</v>
      </c>
      <c r="D688">
        <v>0.86723589897155762</v>
      </c>
      <c r="E688">
        <v>8895</v>
      </c>
    </row>
    <row r="689" spans="1:5" x14ac:dyDescent="0.25">
      <c r="A689">
        <v>60230</v>
      </c>
      <c r="B689" t="s">
        <v>575</v>
      </c>
      <c r="C689">
        <v>86</v>
      </c>
      <c r="D689">
        <v>1.2308566570281982</v>
      </c>
      <c r="E689">
        <v>34825</v>
      </c>
    </row>
    <row r="690" spans="1:5" x14ac:dyDescent="0.25">
      <c r="A690">
        <v>60275</v>
      </c>
      <c r="B690" t="s">
        <v>806</v>
      </c>
      <c r="C690">
        <v>103</v>
      </c>
      <c r="D690">
        <v>0.81815934181213379</v>
      </c>
      <c r="E690">
        <v>3526</v>
      </c>
    </row>
    <row r="691" spans="1:5" x14ac:dyDescent="0.25">
      <c r="A691">
        <v>60325</v>
      </c>
      <c r="B691" t="s">
        <v>326</v>
      </c>
      <c r="C691">
        <v>53</v>
      </c>
      <c r="D691">
        <v>0.9959370493888855</v>
      </c>
      <c r="E691">
        <v>4649</v>
      </c>
    </row>
    <row r="692" spans="1:5" x14ac:dyDescent="0.25">
      <c r="A692">
        <v>60475</v>
      </c>
      <c r="B692" t="s">
        <v>925</v>
      </c>
      <c r="C692">
        <v>115</v>
      </c>
      <c r="D692">
        <v>0.94498348236083984</v>
      </c>
      <c r="E692">
        <v>4953</v>
      </c>
    </row>
    <row r="693" spans="1:5" x14ac:dyDescent="0.25">
      <c r="A693">
        <v>60550</v>
      </c>
      <c r="B693" t="s">
        <v>526</v>
      </c>
      <c r="C693">
        <v>85</v>
      </c>
      <c r="D693">
        <v>0.87804967164993286</v>
      </c>
      <c r="E693">
        <v>1059</v>
      </c>
    </row>
    <row r="694" spans="1:5" x14ac:dyDescent="0.25">
      <c r="A694">
        <v>60562</v>
      </c>
      <c r="B694" t="s">
        <v>676</v>
      </c>
      <c r="C694">
        <v>95</v>
      </c>
      <c r="D694">
        <v>1.2599960565567017</v>
      </c>
      <c r="E694">
        <v>5562</v>
      </c>
    </row>
    <row r="695" spans="1:5" x14ac:dyDescent="0.25">
      <c r="A695">
        <v>60785</v>
      </c>
      <c r="B695" t="s">
        <v>881</v>
      </c>
      <c r="C695">
        <v>111</v>
      </c>
      <c r="D695">
        <v>0.75610893964767456</v>
      </c>
      <c r="E695">
        <v>5352</v>
      </c>
    </row>
    <row r="696" spans="1:5" x14ac:dyDescent="0.25">
      <c r="A696">
        <v>60835</v>
      </c>
      <c r="B696" t="s">
        <v>761</v>
      </c>
      <c r="C696">
        <v>101</v>
      </c>
      <c r="D696">
        <v>1.1196315288543701</v>
      </c>
      <c r="E696">
        <v>4635</v>
      </c>
    </row>
    <row r="697" spans="1:5" x14ac:dyDescent="0.25">
      <c r="A697">
        <v>60950</v>
      </c>
      <c r="B697" t="s">
        <v>359</v>
      </c>
      <c r="C697">
        <v>57</v>
      </c>
      <c r="D697">
        <v>1.1159552335739136</v>
      </c>
      <c r="E697">
        <v>76590</v>
      </c>
    </row>
    <row r="698" spans="1:5" x14ac:dyDescent="0.25">
      <c r="A698">
        <v>60975</v>
      </c>
      <c r="B698" t="s">
        <v>724</v>
      </c>
      <c r="C698">
        <v>99</v>
      </c>
      <c r="D698">
        <v>0.78143543004989624</v>
      </c>
      <c r="E698">
        <v>33123</v>
      </c>
    </row>
    <row r="699" spans="1:5" x14ac:dyDescent="0.25">
      <c r="A699">
        <v>61500</v>
      </c>
      <c r="B699" t="s">
        <v>154</v>
      </c>
      <c r="C699">
        <v>9</v>
      </c>
      <c r="D699">
        <v>1.0896564722061157</v>
      </c>
      <c r="E699">
        <v>25477</v>
      </c>
    </row>
    <row r="700" spans="1:5" x14ac:dyDescent="0.25">
      <c r="A700">
        <v>61615</v>
      </c>
      <c r="B700" t="s">
        <v>899</v>
      </c>
      <c r="C700">
        <v>113</v>
      </c>
      <c r="D700">
        <v>0.71399915218353271</v>
      </c>
      <c r="E700">
        <v>470</v>
      </c>
    </row>
    <row r="701" spans="1:5" x14ac:dyDescent="0.25">
      <c r="A701">
        <v>61807</v>
      </c>
      <c r="B701" t="s">
        <v>171</v>
      </c>
      <c r="C701">
        <v>11</v>
      </c>
      <c r="D701">
        <v>0.72520256042480469</v>
      </c>
      <c r="E701">
        <v>2630</v>
      </c>
    </row>
    <row r="702" spans="1:5" x14ac:dyDescent="0.25">
      <c r="A702">
        <v>61875</v>
      </c>
      <c r="B702" t="s">
        <v>379</v>
      </c>
      <c r="C702">
        <v>61</v>
      </c>
      <c r="D702">
        <v>0.98782187700271606</v>
      </c>
      <c r="E702">
        <v>1694</v>
      </c>
    </row>
    <row r="703" spans="1:5" x14ac:dyDescent="0.25">
      <c r="A703">
        <v>61937</v>
      </c>
      <c r="B703" t="s">
        <v>209</v>
      </c>
      <c r="C703">
        <v>15</v>
      </c>
      <c r="D703">
        <v>0.98486918210983276</v>
      </c>
      <c r="E703">
        <v>8616</v>
      </c>
    </row>
    <row r="704" spans="1:5" x14ac:dyDescent="0.25">
      <c r="A704">
        <v>62100</v>
      </c>
      <c r="B704" t="s">
        <v>708</v>
      </c>
      <c r="C704">
        <v>99</v>
      </c>
      <c r="D704">
        <v>1.0999736785888672</v>
      </c>
      <c r="E704">
        <v>35482</v>
      </c>
    </row>
    <row r="705" spans="1:5" x14ac:dyDescent="0.25">
      <c r="A705">
        <v>62118</v>
      </c>
      <c r="B705" t="s">
        <v>735</v>
      </c>
      <c r="C705">
        <v>99</v>
      </c>
      <c r="D705">
        <v>0.81140738725662231</v>
      </c>
      <c r="E705">
        <v>2780</v>
      </c>
    </row>
    <row r="706" spans="1:5" x14ac:dyDescent="0.25">
      <c r="A706">
        <v>62275</v>
      </c>
      <c r="B706" t="s">
        <v>350</v>
      </c>
      <c r="C706">
        <v>57</v>
      </c>
      <c r="D706">
        <v>0.96404474973678589</v>
      </c>
      <c r="E706">
        <v>18846</v>
      </c>
    </row>
    <row r="707" spans="1:5" x14ac:dyDescent="0.25">
      <c r="A707">
        <v>62425</v>
      </c>
      <c r="B707" t="s">
        <v>795</v>
      </c>
      <c r="C707">
        <v>103</v>
      </c>
      <c r="D707">
        <v>1.1081552505493164</v>
      </c>
      <c r="E707">
        <v>17017</v>
      </c>
    </row>
    <row r="708" spans="1:5" x14ac:dyDescent="0.25">
      <c r="A708">
        <v>62500</v>
      </c>
      <c r="B708" t="s">
        <v>862</v>
      </c>
      <c r="C708">
        <v>109</v>
      </c>
      <c r="D708">
        <v>0.74550169706344604</v>
      </c>
      <c r="E708">
        <v>13440</v>
      </c>
    </row>
    <row r="709" spans="1:5" x14ac:dyDescent="0.25">
      <c r="A709">
        <v>62525</v>
      </c>
      <c r="B709" t="s">
        <v>860</v>
      </c>
      <c r="C709">
        <v>109</v>
      </c>
      <c r="D709">
        <v>0.96607905626296997</v>
      </c>
      <c r="E709">
        <v>6422</v>
      </c>
    </row>
    <row r="710" spans="1:5" x14ac:dyDescent="0.25">
      <c r="A710">
        <v>62550</v>
      </c>
      <c r="B710" t="s">
        <v>867</v>
      </c>
      <c r="C710">
        <v>109</v>
      </c>
      <c r="D710">
        <v>0.77910071611404419</v>
      </c>
      <c r="E710">
        <v>7824</v>
      </c>
    </row>
    <row r="711" spans="1:5" x14ac:dyDescent="0.25">
      <c r="A711">
        <v>62562</v>
      </c>
      <c r="B711" t="s">
        <v>861</v>
      </c>
      <c r="C711">
        <v>109</v>
      </c>
      <c r="D711">
        <v>0.92299044132232666</v>
      </c>
      <c r="E711">
        <v>5140</v>
      </c>
    </row>
    <row r="712" spans="1:5" x14ac:dyDescent="0.25">
      <c r="A712">
        <v>62625</v>
      </c>
      <c r="B712" t="s">
        <v>681</v>
      </c>
      <c r="C712">
        <v>97</v>
      </c>
      <c r="D712">
        <v>1.0149960517883301</v>
      </c>
      <c r="E712">
        <v>39685</v>
      </c>
    </row>
    <row r="713" spans="1:5" x14ac:dyDescent="0.25">
      <c r="A713">
        <v>62650</v>
      </c>
      <c r="B713" t="s">
        <v>283</v>
      </c>
      <c r="C713">
        <v>37</v>
      </c>
      <c r="D713">
        <v>1.3826367855072021</v>
      </c>
      <c r="E713">
        <v>645</v>
      </c>
    </row>
    <row r="714" spans="1:5" x14ac:dyDescent="0.25">
      <c r="A714">
        <v>62675</v>
      </c>
      <c r="B714" t="s">
        <v>474</v>
      </c>
      <c r="C714">
        <v>71</v>
      </c>
      <c r="D714">
        <v>0.97163939476013184</v>
      </c>
      <c r="E714">
        <v>3741</v>
      </c>
    </row>
    <row r="715" spans="1:5" x14ac:dyDescent="0.25">
      <c r="A715">
        <v>62775</v>
      </c>
      <c r="B715" t="s">
        <v>765</v>
      </c>
      <c r="C715">
        <v>101</v>
      </c>
      <c r="D715">
        <v>1.3254034519195557</v>
      </c>
      <c r="E715">
        <v>1272</v>
      </c>
    </row>
    <row r="716" spans="1:5" x14ac:dyDescent="0.25">
      <c r="A716">
        <v>62800</v>
      </c>
      <c r="B716" t="s">
        <v>877</v>
      </c>
      <c r="C716">
        <v>111</v>
      </c>
      <c r="D716">
        <v>1.1361461877822876</v>
      </c>
      <c r="E716">
        <v>546</v>
      </c>
    </row>
    <row r="717" spans="1:5" x14ac:dyDescent="0.25">
      <c r="A717">
        <v>62825</v>
      </c>
      <c r="B717" t="s">
        <v>991</v>
      </c>
      <c r="C717">
        <v>129</v>
      </c>
      <c r="D717">
        <v>0.95553791522979736</v>
      </c>
      <c r="E717">
        <v>245</v>
      </c>
    </row>
    <row r="718" spans="1:5" x14ac:dyDescent="0.25">
      <c r="A718">
        <v>62885</v>
      </c>
      <c r="B718" t="s">
        <v>810</v>
      </c>
      <c r="C718">
        <v>103</v>
      </c>
      <c r="D718">
        <v>1.14189612865448</v>
      </c>
      <c r="E718">
        <v>9408</v>
      </c>
    </row>
    <row r="719" spans="1:5" x14ac:dyDescent="0.25">
      <c r="A719">
        <v>63000</v>
      </c>
      <c r="B719" t="s">
        <v>804</v>
      </c>
      <c r="C719">
        <v>103</v>
      </c>
      <c r="D719">
        <v>0.96455717086791992</v>
      </c>
      <c r="E719">
        <v>248429</v>
      </c>
    </row>
    <row r="720" spans="1:5" x14ac:dyDescent="0.25">
      <c r="A720">
        <v>63225</v>
      </c>
      <c r="B720" t="s">
        <v>506</v>
      </c>
      <c r="C720">
        <v>81</v>
      </c>
      <c r="D720">
        <v>0.8019593358039856</v>
      </c>
      <c r="E720">
        <v>3590</v>
      </c>
    </row>
    <row r="721" spans="1:5" x14ac:dyDescent="0.25">
      <c r="A721">
        <v>63362</v>
      </c>
      <c r="B721" t="s">
        <v>979</v>
      </c>
      <c r="C721">
        <v>127</v>
      </c>
      <c r="D721">
        <v>1.2840478420257568</v>
      </c>
      <c r="E721">
        <v>5694</v>
      </c>
    </row>
    <row r="722" spans="1:5" x14ac:dyDescent="0.25">
      <c r="A722">
        <v>63375</v>
      </c>
      <c r="B722" t="s">
        <v>758</v>
      </c>
      <c r="C722">
        <v>101</v>
      </c>
      <c r="D722">
        <v>1.2051993608474731</v>
      </c>
      <c r="E722">
        <v>1062</v>
      </c>
    </row>
    <row r="723" spans="1:5" x14ac:dyDescent="0.25">
      <c r="A723">
        <v>63425</v>
      </c>
      <c r="B723" t="s">
        <v>443</v>
      </c>
      <c r="C723">
        <v>71</v>
      </c>
      <c r="D723">
        <v>0.96312719583511353</v>
      </c>
      <c r="E723">
        <v>17646</v>
      </c>
    </row>
    <row r="724" spans="1:5" x14ac:dyDescent="0.25">
      <c r="A724">
        <v>63435</v>
      </c>
      <c r="B724" t="s">
        <v>688</v>
      </c>
      <c r="C724">
        <v>99</v>
      </c>
      <c r="D724">
        <v>0.86286890506744385</v>
      </c>
      <c r="E724">
        <v>4513</v>
      </c>
    </row>
    <row r="725" spans="1:5" x14ac:dyDescent="0.25">
      <c r="A725">
        <v>63650</v>
      </c>
      <c r="B725" t="s">
        <v>946</v>
      </c>
      <c r="C725">
        <v>117</v>
      </c>
      <c r="D725">
        <v>0.76746702194213867</v>
      </c>
      <c r="E725">
        <v>55296</v>
      </c>
    </row>
    <row r="726" spans="1:5" x14ac:dyDescent="0.25">
      <c r="A726">
        <v>63700</v>
      </c>
      <c r="B726" t="s">
        <v>471</v>
      </c>
      <c r="C726">
        <v>71</v>
      </c>
      <c r="D726">
        <v>1.3468565940856934</v>
      </c>
      <c r="E726">
        <v>6761</v>
      </c>
    </row>
    <row r="727" spans="1:5" x14ac:dyDescent="0.25">
      <c r="A727">
        <v>64175</v>
      </c>
      <c r="B727" t="s">
        <v>2</v>
      </c>
      <c r="C727">
        <v>115</v>
      </c>
      <c r="D727">
        <v>0.86115312576293945</v>
      </c>
      <c r="E727">
        <v>52986</v>
      </c>
    </row>
    <row r="728" spans="1:5" x14ac:dyDescent="0.25">
      <c r="A728">
        <v>64325</v>
      </c>
      <c r="B728" t="s">
        <v>929</v>
      </c>
      <c r="C728">
        <v>115</v>
      </c>
      <c r="D728">
        <v>0.99399936199188232</v>
      </c>
      <c r="E728">
        <v>15659</v>
      </c>
    </row>
    <row r="729" spans="1:5" x14ac:dyDescent="0.25">
      <c r="A729">
        <v>64400</v>
      </c>
      <c r="B729" t="s">
        <v>138</v>
      </c>
      <c r="C729">
        <v>9</v>
      </c>
      <c r="D729">
        <v>1.1403348445892334</v>
      </c>
      <c r="E729">
        <v>10262</v>
      </c>
    </row>
    <row r="730" spans="1:5" x14ac:dyDescent="0.25">
      <c r="A730">
        <v>64525</v>
      </c>
      <c r="B730" t="s">
        <v>863</v>
      </c>
      <c r="C730">
        <v>109</v>
      </c>
      <c r="D730">
        <v>1.1071783304214478</v>
      </c>
      <c r="E730">
        <v>5089</v>
      </c>
    </row>
    <row r="731" spans="1:5" x14ac:dyDescent="0.25">
      <c r="A731">
        <v>64547</v>
      </c>
      <c r="B731" t="s">
        <v>707</v>
      </c>
      <c r="C731">
        <v>99</v>
      </c>
      <c r="D731">
        <v>0.44360479712486267</v>
      </c>
      <c r="E731">
        <v>1129</v>
      </c>
    </row>
    <row r="732" spans="1:5" x14ac:dyDescent="0.25">
      <c r="A732">
        <v>64725</v>
      </c>
      <c r="B732" t="s">
        <v>196</v>
      </c>
      <c r="C732">
        <v>11</v>
      </c>
      <c r="D732">
        <v>1.3919020891189575</v>
      </c>
      <c r="E732">
        <v>737</v>
      </c>
    </row>
    <row r="733" spans="1:5" x14ac:dyDescent="0.25">
      <c r="A733">
        <v>64825</v>
      </c>
      <c r="B733" t="s">
        <v>388</v>
      </c>
      <c r="C733">
        <v>61</v>
      </c>
      <c r="D733">
        <v>0.95913946628570557</v>
      </c>
      <c r="E733">
        <v>22485</v>
      </c>
    </row>
    <row r="734" spans="1:5" x14ac:dyDescent="0.25">
      <c r="A734">
        <v>64875</v>
      </c>
      <c r="B734" t="s">
        <v>337</v>
      </c>
      <c r="C734">
        <v>55</v>
      </c>
      <c r="D734">
        <v>0.82085859775543213</v>
      </c>
      <c r="E734">
        <v>10356</v>
      </c>
    </row>
    <row r="735" spans="1:5" x14ac:dyDescent="0.25">
      <c r="A735">
        <v>64925</v>
      </c>
      <c r="B735" t="s">
        <v>360</v>
      </c>
      <c r="C735">
        <v>57</v>
      </c>
      <c r="D735">
        <v>0.98515349626541138</v>
      </c>
      <c r="E735">
        <v>7532</v>
      </c>
    </row>
    <row r="736" spans="1:5" x14ac:dyDescent="0.25">
      <c r="A736">
        <v>64975</v>
      </c>
      <c r="B736" t="s">
        <v>3</v>
      </c>
      <c r="C736">
        <v>103</v>
      </c>
      <c r="D736">
        <v>1.0040459632873535</v>
      </c>
      <c r="E736">
        <v>17477</v>
      </c>
    </row>
    <row r="737" spans="1:5" x14ac:dyDescent="0.25">
      <c r="A737">
        <v>65100</v>
      </c>
      <c r="B737" t="s">
        <v>717</v>
      </c>
      <c r="C737">
        <v>99</v>
      </c>
      <c r="D737">
        <v>0.66407090425491333</v>
      </c>
      <c r="E737">
        <v>2464</v>
      </c>
    </row>
    <row r="738" spans="1:5" x14ac:dyDescent="0.25">
      <c r="A738">
        <v>65200</v>
      </c>
      <c r="B738" t="s">
        <v>973</v>
      </c>
      <c r="C738">
        <v>127</v>
      </c>
      <c r="D738">
        <v>0.91161251068115234</v>
      </c>
      <c r="E738">
        <v>192</v>
      </c>
    </row>
    <row r="739" spans="1:5" x14ac:dyDescent="0.25">
      <c r="A739">
        <v>65225</v>
      </c>
      <c r="B739" t="s">
        <v>524</v>
      </c>
      <c r="C739">
        <v>85</v>
      </c>
      <c r="D739">
        <v>1.3845109939575195</v>
      </c>
      <c r="E739">
        <v>1994</v>
      </c>
    </row>
    <row r="740" spans="1:5" x14ac:dyDescent="0.25">
      <c r="A740">
        <v>65385</v>
      </c>
      <c r="B740" t="s">
        <v>744</v>
      </c>
      <c r="C740">
        <v>101</v>
      </c>
      <c r="D740">
        <v>0.88622075319290161</v>
      </c>
      <c r="E740">
        <v>10687</v>
      </c>
    </row>
    <row r="741" spans="1:5" x14ac:dyDescent="0.25">
      <c r="A741">
        <v>65425</v>
      </c>
      <c r="B741" t="s">
        <v>629</v>
      </c>
      <c r="C741">
        <v>91</v>
      </c>
      <c r="D741">
        <v>1.1649870872497559</v>
      </c>
      <c r="E741">
        <v>723</v>
      </c>
    </row>
    <row r="742" spans="1:5" x14ac:dyDescent="0.25">
      <c r="A742">
        <v>65525</v>
      </c>
      <c r="B742" t="s">
        <v>136</v>
      </c>
      <c r="C742">
        <v>9</v>
      </c>
      <c r="D742">
        <v>0.89985424280166626</v>
      </c>
      <c r="E742">
        <v>3059</v>
      </c>
    </row>
    <row r="743" spans="1:5" x14ac:dyDescent="0.25">
      <c r="A743">
        <v>66000</v>
      </c>
      <c r="B743" t="s">
        <v>920</v>
      </c>
      <c r="C743">
        <v>115</v>
      </c>
      <c r="D743">
        <v>1.1820727586746216</v>
      </c>
      <c r="E743">
        <v>6158</v>
      </c>
    </row>
    <row r="744" spans="1:5" x14ac:dyDescent="0.25">
      <c r="A744">
        <v>66062</v>
      </c>
      <c r="B744" t="s">
        <v>435</v>
      </c>
      <c r="C744">
        <v>69</v>
      </c>
      <c r="D744">
        <v>1.135332465171814</v>
      </c>
      <c r="E744">
        <v>1641</v>
      </c>
    </row>
    <row r="745" spans="1:5" x14ac:dyDescent="0.25">
      <c r="A745">
        <v>66175</v>
      </c>
      <c r="B745" t="s">
        <v>514</v>
      </c>
      <c r="C745">
        <v>83</v>
      </c>
      <c r="D745">
        <v>0.80056565999984741</v>
      </c>
      <c r="E745">
        <v>6551</v>
      </c>
    </row>
    <row r="746" spans="1:5" x14ac:dyDescent="0.25">
      <c r="A746">
        <v>66425</v>
      </c>
      <c r="B746" t="s">
        <v>661</v>
      </c>
      <c r="C746">
        <v>95</v>
      </c>
      <c r="D746">
        <v>0.7840387225151062</v>
      </c>
      <c r="E746">
        <v>5699</v>
      </c>
    </row>
    <row r="747" spans="1:5" x14ac:dyDescent="0.25">
      <c r="A747">
        <v>66725</v>
      </c>
      <c r="B747" t="s">
        <v>396</v>
      </c>
      <c r="C747">
        <v>63</v>
      </c>
      <c r="D747">
        <v>0.87146323919296265</v>
      </c>
      <c r="E747">
        <v>2061</v>
      </c>
    </row>
    <row r="748" spans="1:5" x14ac:dyDescent="0.25">
      <c r="A748">
        <v>66875</v>
      </c>
      <c r="B748" t="s">
        <v>208</v>
      </c>
      <c r="C748">
        <v>15</v>
      </c>
      <c r="D748">
        <v>0.93492966890335083</v>
      </c>
      <c r="E748">
        <v>437</v>
      </c>
    </row>
    <row r="749" spans="1:5" x14ac:dyDescent="0.25">
      <c r="A749">
        <v>66925</v>
      </c>
      <c r="B749" t="s">
        <v>988</v>
      </c>
      <c r="C749">
        <v>129</v>
      </c>
      <c r="D749">
        <v>0.77958476543426514</v>
      </c>
      <c r="E749">
        <v>308</v>
      </c>
    </row>
    <row r="750" spans="1:5" x14ac:dyDescent="0.25">
      <c r="A750">
        <v>66975</v>
      </c>
      <c r="B750" t="s">
        <v>436</v>
      </c>
      <c r="C750">
        <v>69</v>
      </c>
      <c r="D750">
        <v>0.97465956211090088</v>
      </c>
      <c r="E750">
        <v>792</v>
      </c>
    </row>
    <row r="751" spans="1:5" x14ac:dyDescent="0.25">
      <c r="A751">
        <v>67163</v>
      </c>
      <c r="B751" t="s">
        <v>638</v>
      </c>
      <c r="C751">
        <v>95</v>
      </c>
      <c r="D751">
        <v>0.73309922218322754</v>
      </c>
      <c r="E751">
        <v>5565</v>
      </c>
    </row>
    <row r="752" spans="1:5" x14ac:dyDescent="0.25">
      <c r="A752">
        <v>67175</v>
      </c>
      <c r="B752" t="s">
        <v>742</v>
      </c>
      <c r="C752">
        <v>99</v>
      </c>
      <c r="D752">
        <v>0.71528959274291992</v>
      </c>
      <c r="E752">
        <v>4941</v>
      </c>
    </row>
    <row r="753" spans="1:5" x14ac:dyDescent="0.25">
      <c r="A753">
        <v>67192</v>
      </c>
      <c r="B753" t="s">
        <v>387</v>
      </c>
      <c r="C753">
        <v>61</v>
      </c>
      <c r="D753">
        <v>1.4066919088363647</v>
      </c>
      <c r="E753">
        <v>3432</v>
      </c>
    </row>
    <row r="754" spans="1:5" x14ac:dyDescent="0.25">
      <c r="A754">
        <v>67258</v>
      </c>
      <c r="B754" t="s">
        <v>502</v>
      </c>
      <c r="C754">
        <v>81</v>
      </c>
      <c r="D754">
        <v>0.73430114984512329</v>
      </c>
      <c r="E754">
        <v>22814</v>
      </c>
    </row>
    <row r="755" spans="1:5" x14ac:dyDescent="0.25">
      <c r="A755">
        <v>67266</v>
      </c>
      <c r="B755" t="s">
        <v>323</v>
      </c>
      <c r="C755">
        <v>53</v>
      </c>
      <c r="D755">
        <v>0.87056279182434082</v>
      </c>
      <c r="E755">
        <v>3923</v>
      </c>
    </row>
    <row r="756" spans="1:5" x14ac:dyDescent="0.25">
      <c r="A756">
        <v>67270</v>
      </c>
      <c r="B756" t="s">
        <v>652</v>
      </c>
      <c r="C756">
        <v>95</v>
      </c>
      <c r="D756">
        <v>1.0265480279922485</v>
      </c>
      <c r="E756">
        <v>16131</v>
      </c>
    </row>
    <row r="757" spans="1:5" x14ac:dyDescent="0.25">
      <c r="A757">
        <v>67325</v>
      </c>
      <c r="B757" t="s">
        <v>983</v>
      </c>
      <c r="C757">
        <v>127</v>
      </c>
      <c r="D757">
        <v>0.84152621030807495</v>
      </c>
      <c r="E757">
        <v>12265</v>
      </c>
    </row>
    <row r="758" spans="1:5" x14ac:dyDescent="0.25">
      <c r="A758">
        <v>67355</v>
      </c>
      <c r="B758" t="s">
        <v>258</v>
      </c>
      <c r="C758">
        <v>27</v>
      </c>
      <c r="D758">
        <v>0.88872396945953369</v>
      </c>
      <c r="E758">
        <v>7855</v>
      </c>
    </row>
    <row r="759" spans="1:5" x14ac:dyDescent="0.25">
      <c r="A759">
        <v>67425</v>
      </c>
      <c r="B759" t="s">
        <v>914</v>
      </c>
      <c r="C759">
        <v>115</v>
      </c>
      <c r="D759">
        <v>0.91004079580307007</v>
      </c>
      <c r="E759">
        <v>7220</v>
      </c>
    </row>
    <row r="760" spans="1:5" x14ac:dyDescent="0.25">
      <c r="A760">
        <v>67450</v>
      </c>
      <c r="B760" t="s">
        <v>930</v>
      </c>
      <c r="C760">
        <v>115</v>
      </c>
      <c r="D760">
        <v>1.0449657440185547</v>
      </c>
      <c r="E760">
        <v>5906</v>
      </c>
    </row>
    <row r="761" spans="1:5" x14ac:dyDescent="0.25">
      <c r="A761">
        <v>67462</v>
      </c>
      <c r="B761" t="s">
        <v>796</v>
      </c>
      <c r="C761">
        <v>103</v>
      </c>
      <c r="D761">
        <v>0.81998670101165771</v>
      </c>
      <c r="E761">
        <v>4942</v>
      </c>
    </row>
    <row r="762" spans="1:5" x14ac:dyDescent="0.25">
      <c r="A762">
        <v>67550</v>
      </c>
      <c r="B762" t="s">
        <v>547</v>
      </c>
      <c r="C762">
        <v>86</v>
      </c>
      <c r="D762">
        <v>1.0871047973632813</v>
      </c>
      <c r="E762">
        <v>12036</v>
      </c>
    </row>
    <row r="763" spans="1:5" x14ac:dyDescent="0.25">
      <c r="A763">
        <v>67575</v>
      </c>
      <c r="B763" t="s">
        <v>552</v>
      </c>
      <c r="C763">
        <v>86</v>
      </c>
      <c r="D763">
        <v>0.92216414213180542</v>
      </c>
      <c r="E763">
        <v>37564</v>
      </c>
    </row>
    <row r="764" spans="1:5" x14ac:dyDescent="0.25">
      <c r="A764">
        <v>67650</v>
      </c>
      <c r="B764" t="s">
        <v>731</v>
      </c>
      <c r="C764">
        <v>99</v>
      </c>
      <c r="D764">
        <v>0.9635002613067627</v>
      </c>
      <c r="E764">
        <v>1277</v>
      </c>
    </row>
    <row r="765" spans="1:5" x14ac:dyDescent="0.25">
      <c r="A765">
        <v>67675</v>
      </c>
      <c r="B765" t="s">
        <v>787</v>
      </c>
      <c r="C765">
        <v>103</v>
      </c>
      <c r="D765">
        <v>0.8764568567276001</v>
      </c>
      <c r="E765">
        <v>4993</v>
      </c>
    </row>
    <row r="766" spans="1:5" x14ac:dyDescent="0.25">
      <c r="A766">
        <v>67725</v>
      </c>
      <c r="B766" t="s">
        <v>141</v>
      </c>
      <c r="C766">
        <v>9</v>
      </c>
      <c r="D766">
        <v>1.1124559640884399</v>
      </c>
      <c r="E766">
        <v>6173</v>
      </c>
    </row>
    <row r="767" spans="1:5" x14ac:dyDescent="0.25">
      <c r="A767">
        <v>67887</v>
      </c>
      <c r="B767" t="s">
        <v>934</v>
      </c>
      <c r="C767">
        <v>115</v>
      </c>
      <c r="D767">
        <v>1.0343594551086426</v>
      </c>
      <c r="E767">
        <v>4531</v>
      </c>
    </row>
    <row r="768" spans="1:5" x14ac:dyDescent="0.25">
      <c r="A768">
        <v>68100</v>
      </c>
      <c r="B768" t="s">
        <v>923</v>
      </c>
      <c r="C768">
        <v>115</v>
      </c>
      <c r="D768">
        <v>0.9105370044708252</v>
      </c>
      <c r="E768">
        <v>14637</v>
      </c>
    </row>
    <row r="769" spans="1:5" x14ac:dyDescent="0.25">
      <c r="A769">
        <v>68135</v>
      </c>
      <c r="B769" t="s">
        <v>166</v>
      </c>
      <c r="C769">
        <v>11</v>
      </c>
      <c r="D769">
        <v>1.3184999227523804</v>
      </c>
      <c r="E769">
        <v>7583</v>
      </c>
    </row>
    <row r="770" spans="1:5" x14ac:dyDescent="0.25">
      <c r="A770">
        <v>68275</v>
      </c>
      <c r="B770" t="s">
        <v>130</v>
      </c>
      <c r="C770">
        <v>5</v>
      </c>
      <c r="D770">
        <v>0.81549698114395142</v>
      </c>
      <c r="E770">
        <v>9095</v>
      </c>
    </row>
    <row r="771" spans="1:5" x14ac:dyDescent="0.25">
      <c r="A771">
        <v>68350</v>
      </c>
      <c r="B771" t="s">
        <v>333</v>
      </c>
      <c r="C771">
        <v>53</v>
      </c>
      <c r="D771">
        <v>0.98524081707000732</v>
      </c>
      <c r="E771">
        <v>100270</v>
      </c>
    </row>
    <row r="772" spans="1:5" x14ac:dyDescent="0.25">
      <c r="A772">
        <v>68365</v>
      </c>
      <c r="B772" t="s">
        <v>901</v>
      </c>
      <c r="C772">
        <v>113</v>
      </c>
      <c r="D772">
        <v>0.7523801326751709</v>
      </c>
      <c r="E772">
        <v>102</v>
      </c>
    </row>
    <row r="773" spans="1:5" x14ac:dyDescent="0.25">
      <c r="A773">
        <v>68375</v>
      </c>
      <c r="B773" t="s">
        <v>327</v>
      </c>
      <c r="C773">
        <v>53</v>
      </c>
      <c r="D773">
        <v>0.99667352437973022</v>
      </c>
      <c r="E773">
        <v>354</v>
      </c>
    </row>
    <row r="774" spans="1:5" x14ac:dyDescent="0.25">
      <c r="A774">
        <v>68435</v>
      </c>
      <c r="B774" t="s">
        <v>294</v>
      </c>
      <c r="C774">
        <v>41</v>
      </c>
      <c r="D774">
        <v>1.2219229936599731</v>
      </c>
      <c r="E774">
        <v>304</v>
      </c>
    </row>
    <row r="775" spans="1:5" x14ac:dyDescent="0.25">
      <c r="A775">
        <v>68487</v>
      </c>
      <c r="B775" t="s">
        <v>720</v>
      </c>
      <c r="C775">
        <v>99</v>
      </c>
      <c r="D775">
        <v>0.62036532163619995</v>
      </c>
      <c r="E775">
        <v>484</v>
      </c>
    </row>
    <row r="776" spans="1:5" x14ac:dyDescent="0.25">
      <c r="A776">
        <v>68525</v>
      </c>
      <c r="B776" t="s">
        <v>135</v>
      </c>
      <c r="C776">
        <v>7</v>
      </c>
      <c r="D776">
        <v>0.87377166748046875</v>
      </c>
      <c r="E776">
        <v>5404</v>
      </c>
    </row>
    <row r="777" spans="1:5" x14ac:dyDescent="0.25">
      <c r="A777">
        <v>68625</v>
      </c>
      <c r="B777" t="s">
        <v>961</v>
      </c>
      <c r="C777">
        <v>123</v>
      </c>
      <c r="D777">
        <v>0.85720670223236084</v>
      </c>
      <c r="E777">
        <v>934</v>
      </c>
    </row>
    <row r="778" spans="1:5" x14ac:dyDescent="0.25">
      <c r="A778">
        <v>68800</v>
      </c>
      <c r="B778" t="s">
        <v>607</v>
      </c>
      <c r="C778">
        <v>87</v>
      </c>
      <c r="D778">
        <v>0.82181167602539063</v>
      </c>
      <c r="E778">
        <v>4153</v>
      </c>
    </row>
    <row r="779" spans="1:5" x14ac:dyDescent="0.25">
      <c r="A779">
        <v>68875</v>
      </c>
      <c r="B779" t="s">
        <v>523</v>
      </c>
      <c r="C779">
        <v>85</v>
      </c>
      <c r="D779">
        <v>0.79223740100860596</v>
      </c>
      <c r="E779">
        <v>15850</v>
      </c>
    </row>
    <row r="780" spans="1:5" x14ac:dyDescent="0.25">
      <c r="A780">
        <v>68950</v>
      </c>
      <c r="B780" t="s">
        <v>222</v>
      </c>
      <c r="C780">
        <v>17</v>
      </c>
      <c r="D780">
        <v>1.0373861789703369</v>
      </c>
      <c r="E780">
        <v>9495</v>
      </c>
    </row>
    <row r="781" spans="1:5" x14ac:dyDescent="0.25">
      <c r="A781">
        <v>69025</v>
      </c>
      <c r="B781" t="s">
        <v>496</v>
      </c>
      <c r="C781">
        <v>77</v>
      </c>
      <c r="D781">
        <v>0.93247455358505249</v>
      </c>
      <c r="E781">
        <v>152</v>
      </c>
    </row>
    <row r="782" spans="1:5" x14ac:dyDescent="0.25">
      <c r="A782">
        <v>69250</v>
      </c>
      <c r="B782" t="s">
        <v>370</v>
      </c>
      <c r="C782">
        <v>57</v>
      </c>
      <c r="D782">
        <v>0.90782350301742554</v>
      </c>
      <c r="E782">
        <v>20042</v>
      </c>
    </row>
    <row r="783" spans="1:5" x14ac:dyDescent="0.25">
      <c r="A783">
        <v>69275</v>
      </c>
      <c r="B783" t="s">
        <v>453</v>
      </c>
      <c r="C783">
        <v>71</v>
      </c>
      <c r="D783">
        <v>0.45007050037384033</v>
      </c>
      <c r="E783">
        <v>4629</v>
      </c>
    </row>
    <row r="784" spans="1:5" x14ac:dyDescent="0.25">
      <c r="A784">
        <v>69555</v>
      </c>
      <c r="B784" t="s">
        <v>579</v>
      </c>
      <c r="C784">
        <v>86</v>
      </c>
      <c r="D784">
        <v>1.0117065906524658</v>
      </c>
      <c r="E784">
        <v>21583</v>
      </c>
    </row>
    <row r="785" spans="1:5" x14ac:dyDescent="0.25">
      <c r="A785">
        <v>69700</v>
      </c>
      <c r="B785" t="s">
        <v>164</v>
      </c>
      <c r="C785">
        <v>11</v>
      </c>
      <c r="D785">
        <v>0.95881193876266479</v>
      </c>
      <c r="E785">
        <v>88391</v>
      </c>
    </row>
    <row r="786" spans="1:5" x14ac:dyDescent="0.25">
      <c r="A786">
        <v>69812</v>
      </c>
      <c r="B786" t="s">
        <v>544</v>
      </c>
      <c r="C786">
        <v>86</v>
      </c>
      <c r="D786">
        <v>1.2013404369354248</v>
      </c>
      <c r="E786">
        <v>17097</v>
      </c>
    </row>
    <row r="787" spans="1:5" x14ac:dyDescent="0.25">
      <c r="A787">
        <v>70075</v>
      </c>
      <c r="B787" t="s">
        <v>545</v>
      </c>
      <c r="C787">
        <v>86</v>
      </c>
      <c r="D787">
        <v>1.2379556894302368</v>
      </c>
      <c r="E787">
        <v>5927</v>
      </c>
    </row>
    <row r="788" spans="1:5" x14ac:dyDescent="0.25">
      <c r="A788">
        <v>70345</v>
      </c>
      <c r="B788" t="s">
        <v>568</v>
      </c>
      <c r="C788">
        <v>86</v>
      </c>
      <c r="D788">
        <v>0.80396777391433716</v>
      </c>
      <c r="E788">
        <v>20562</v>
      </c>
    </row>
    <row r="789" spans="1:5" x14ac:dyDescent="0.25">
      <c r="A789">
        <v>70525</v>
      </c>
      <c r="B789" t="s">
        <v>670</v>
      </c>
      <c r="C789">
        <v>95</v>
      </c>
      <c r="D789">
        <v>0.78810673952102661</v>
      </c>
      <c r="E789">
        <v>2146</v>
      </c>
    </row>
    <row r="790" spans="1:5" x14ac:dyDescent="0.25">
      <c r="A790">
        <v>70600</v>
      </c>
      <c r="B790" t="s">
        <v>477</v>
      </c>
      <c r="C790">
        <v>73</v>
      </c>
      <c r="D790">
        <v>0.85286378860473633</v>
      </c>
      <c r="E790">
        <v>185395</v>
      </c>
    </row>
    <row r="791" spans="1:5" x14ac:dyDescent="0.25">
      <c r="A791">
        <v>70675</v>
      </c>
      <c r="B791" t="s">
        <v>197</v>
      </c>
      <c r="C791">
        <v>11</v>
      </c>
      <c r="D791">
        <v>0.89627128839492798</v>
      </c>
      <c r="E791">
        <v>62478</v>
      </c>
    </row>
    <row r="792" spans="1:5" x14ac:dyDescent="0.25">
      <c r="A792">
        <v>70700</v>
      </c>
      <c r="B792" t="s">
        <v>571</v>
      </c>
      <c r="C792">
        <v>86</v>
      </c>
      <c r="D792">
        <v>1.0317094326019287</v>
      </c>
      <c r="E792">
        <v>57123</v>
      </c>
    </row>
    <row r="793" spans="1:5" x14ac:dyDescent="0.25">
      <c r="A793">
        <v>71000</v>
      </c>
      <c r="B793" t="s">
        <v>340</v>
      </c>
      <c r="C793">
        <v>57</v>
      </c>
      <c r="D793">
        <v>0.88793826103210449</v>
      </c>
      <c r="E793">
        <v>348934</v>
      </c>
    </row>
    <row r="794" spans="1:5" x14ac:dyDescent="0.25">
      <c r="A794">
        <v>71075</v>
      </c>
      <c r="B794" t="s">
        <v>679</v>
      </c>
      <c r="C794">
        <v>95</v>
      </c>
      <c r="D794">
        <v>0.81501054763793945</v>
      </c>
      <c r="E794">
        <v>2260</v>
      </c>
    </row>
    <row r="795" spans="1:5" x14ac:dyDescent="0.25">
      <c r="A795">
        <v>71100</v>
      </c>
      <c r="B795" t="s">
        <v>666</v>
      </c>
      <c r="C795">
        <v>95</v>
      </c>
      <c r="D795">
        <v>1.0038537979125977</v>
      </c>
      <c r="E795">
        <v>2275</v>
      </c>
    </row>
    <row r="796" spans="1:5" x14ac:dyDescent="0.25">
      <c r="A796">
        <v>71150</v>
      </c>
      <c r="B796" t="s">
        <v>800</v>
      </c>
      <c r="C796">
        <v>103</v>
      </c>
      <c r="D796">
        <v>0.93376815319061279</v>
      </c>
      <c r="E796">
        <v>23789</v>
      </c>
    </row>
    <row r="797" spans="1:5" x14ac:dyDescent="0.25">
      <c r="A797">
        <v>71225</v>
      </c>
      <c r="B797" t="s">
        <v>423</v>
      </c>
      <c r="C797">
        <v>69</v>
      </c>
      <c r="D797">
        <v>0.88866657018661499</v>
      </c>
      <c r="E797">
        <v>14343</v>
      </c>
    </row>
    <row r="798" spans="1:5" x14ac:dyDescent="0.25">
      <c r="A798">
        <v>71250</v>
      </c>
      <c r="B798" t="s">
        <v>611</v>
      </c>
      <c r="C798">
        <v>87</v>
      </c>
      <c r="D798">
        <v>0.96834224462509155</v>
      </c>
      <c r="E798">
        <v>2252</v>
      </c>
    </row>
    <row r="799" spans="1:5" x14ac:dyDescent="0.25">
      <c r="A799">
        <v>71300</v>
      </c>
      <c r="B799" t="s">
        <v>631</v>
      </c>
      <c r="C799">
        <v>93</v>
      </c>
      <c r="D799">
        <v>0.79931783676147461</v>
      </c>
      <c r="E799">
        <v>4067</v>
      </c>
    </row>
    <row r="800" spans="1:5" x14ac:dyDescent="0.25">
      <c r="A800">
        <v>71400</v>
      </c>
      <c r="B800" t="s">
        <v>348</v>
      </c>
      <c r="C800">
        <v>57</v>
      </c>
      <c r="D800">
        <v>0.97922557592391968</v>
      </c>
      <c r="E800">
        <v>25098</v>
      </c>
    </row>
    <row r="801" spans="1:5" x14ac:dyDescent="0.25">
      <c r="A801">
        <v>71525</v>
      </c>
      <c r="B801" t="s">
        <v>725</v>
      </c>
      <c r="C801">
        <v>99</v>
      </c>
      <c r="D801">
        <v>1.0177277326583862</v>
      </c>
      <c r="E801">
        <v>5756</v>
      </c>
    </row>
    <row r="802" spans="1:5" x14ac:dyDescent="0.25">
      <c r="A802">
        <v>71564</v>
      </c>
      <c r="B802" t="s">
        <v>734</v>
      </c>
      <c r="C802">
        <v>99</v>
      </c>
      <c r="D802">
        <v>1.1501156091690063</v>
      </c>
      <c r="E802">
        <v>37773</v>
      </c>
    </row>
    <row r="803" spans="1:5" x14ac:dyDescent="0.25">
      <c r="A803">
        <v>71567</v>
      </c>
      <c r="B803" t="s">
        <v>555</v>
      </c>
      <c r="C803">
        <v>86</v>
      </c>
      <c r="D803">
        <v>1.1586208343505859</v>
      </c>
      <c r="E803">
        <v>24313</v>
      </c>
    </row>
    <row r="804" spans="1:5" x14ac:dyDescent="0.25">
      <c r="A804">
        <v>71569</v>
      </c>
      <c r="B804" t="s">
        <v>574</v>
      </c>
      <c r="C804">
        <v>86</v>
      </c>
      <c r="D804">
        <v>1.1289054155349731</v>
      </c>
      <c r="E804">
        <v>54833</v>
      </c>
    </row>
    <row r="805" spans="1:5" x14ac:dyDescent="0.25">
      <c r="A805">
        <v>71580</v>
      </c>
      <c r="B805" t="s">
        <v>912</v>
      </c>
      <c r="C805">
        <v>115</v>
      </c>
      <c r="D805">
        <v>1.0502676963806152</v>
      </c>
      <c r="E805">
        <v>3851</v>
      </c>
    </row>
    <row r="806" spans="1:5" x14ac:dyDescent="0.25">
      <c r="A806">
        <v>71625</v>
      </c>
      <c r="B806" t="s">
        <v>955</v>
      </c>
      <c r="C806">
        <v>119</v>
      </c>
      <c r="D806">
        <v>1.0477927923202515</v>
      </c>
      <c r="E806">
        <v>61046</v>
      </c>
    </row>
    <row r="807" spans="1:5" x14ac:dyDescent="0.25">
      <c r="A807">
        <v>71725</v>
      </c>
      <c r="B807" t="s">
        <v>363</v>
      </c>
      <c r="C807">
        <v>57</v>
      </c>
      <c r="D807">
        <v>0.85466170310974121</v>
      </c>
      <c r="E807">
        <v>13461</v>
      </c>
    </row>
    <row r="808" spans="1:5" x14ac:dyDescent="0.25">
      <c r="A808">
        <v>71741</v>
      </c>
      <c r="B808" t="s">
        <v>546</v>
      </c>
      <c r="C808">
        <v>86</v>
      </c>
      <c r="D808">
        <v>1.2282322645187378</v>
      </c>
      <c r="E808">
        <v>16263</v>
      </c>
    </row>
    <row r="809" spans="1:5" x14ac:dyDescent="0.25">
      <c r="A809">
        <v>71758</v>
      </c>
      <c r="B809" t="s">
        <v>461</v>
      </c>
      <c r="C809">
        <v>71</v>
      </c>
      <c r="D809">
        <v>1.2364530563354492</v>
      </c>
      <c r="E809">
        <v>3479</v>
      </c>
    </row>
    <row r="810" spans="1:5" x14ac:dyDescent="0.25">
      <c r="A810">
        <v>71800</v>
      </c>
      <c r="B810" t="s">
        <v>449</v>
      </c>
      <c r="C810">
        <v>71</v>
      </c>
      <c r="D810">
        <v>0.72710740566253662</v>
      </c>
      <c r="E810">
        <v>4245</v>
      </c>
    </row>
    <row r="811" spans="1:5" x14ac:dyDescent="0.25">
      <c r="A811">
        <v>71825</v>
      </c>
      <c r="B811" t="s">
        <v>778</v>
      </c>
      <c r="C811">
        <v>103</v>
      </c>
      <c r="D811">
        <v>1.3648585081100464</v>
      </c>
      <c r="E811">
        <v>3227</v>
      </c>
    </row>
    <row r="812" spans="1:5" x14ac:dyDescent="0.25">
      <c r="A812">
        <v>71842</v>
      </c>
      <c r="B812" t="s">
        <v>887</v>
      </c>
      <c r="C812">
        <v>113</v>
      </c>
      <c r="D812">
        <v>1.1342005729675293</v>
      </c>
      <c r="E812">
        <v>2932</v>
      </c>
    </row>
    <row r="813" spans="1:5" x14ac:dyDescent="0.25">
      <c r="A813">
        <v>71850</v>
      </c>
      <c r="B813" t="s">
        <v>663</v>
      </c>
      <c r="C813">
        <v>95</v>
      </c>
      <c r="D813">
        <v>0.85675382614135742</v>
      </c>
      <c r="E813">
        <v>1710</v>
      </c>
    </row>
    <row r="814" spans="1:5" x14ac:dyDescent="0.25">
      <c r="A814">
        <v>71867</v>
      </c>
      <c r="B814" t="s">
        <v>328</v>
      </c>
      <c r="C814">
        <v>53</v>
      </c>
      <c r="D814">
        <v>1.0514172315597534</v>
      </c>
      <c r="E814">
        <v>5300</v>
      </c>
    </row>
    <row r="815" spans="1:5" x14ac:dyDescent="0.25">
      <c r="A815">
        <v>71900</v>
      </c>
      <c r="B815" t="s">
        <v>162</v>
      </c>
      <c r="C815">
        <v>9</v>
      </c>
      <c r="D815">
        <v>0.87466937303543091</v>
      </c>
      <c r="E815">
        <v>44032</v>
      </c>
    </row>
    <row r="816" spans="1:5" x14ac:dyDescent="0.25">
      <c r="A816">
        <v>72145</v>
      </c>
      <c r="B816" t="s">
        <v>362</v>
      </c>
      <c r="C816">
        <v>57</v>
      </c>
      <c r="D816">
        <v>0.96637815237045288</v>
      </c>
      <c r="E816">
        <v>82506</v>
      </c>
    </row>
    <row r="817" spans="1:5" x14ac:dyDescent="0.25">
      <c r="A817">
        <v>72325</v>
      </c>
      <c r="B817" t="s">
        <v>797</v>
      </c>
      <c r="C817">
        <v>103</v>
      </c>
      <c r="D817">
        <v>1.1278748512268066</v>
      </c>
      <c r="E817">
        <v>6749</v>
      </c>
    </row>
    <row r="818" spans="1:5" x14ac:dyDescent="0.25">
      <c r="A818">
        <v>72350</v>
      </c>
      <c r="B818" t="s">
        <v>293</v>
      </c>
      <c r="C818">
        <v>41</v>
      </c>
      <c r="D818">
        <v>0.74949634075164795</v>
      </c>
      <c r="E818">
        <v>2298</v>
      </c>
    </row>
    <row r="819" spans="1:5" x14ac:dyDescent="0.25">
      <c r="A819">
        <v>72425</v>
      </c>
      <c r="B819" t="s">
        <v>748</v>
      </c>
      <c r="C819">
        <v>101</v>
      </c>
      <c r="D819">
        <v>0.54291969537734985</v>
      </c>
      <c r="E819">
        <v>449</v>
      </c>
    </row>
    <row r="820" spans="1:5" x14ac:dyDescent="0.25">
      <c r="A820">
        <v>72442</v>
      </c>
      <c r="B820" t="s">
        <v>756</v>
      </c>
      <c r="C820">
        <v>101</v>
      </c>
      <c r="D820">
        <v>1.2421813011169434</v>
      </c>
      <c r="E820">
        <v>10550</v>
      </c>
    </row>
    <row r="821" spans="1:5" x14ac:dyDescent="0.25">
      <c r="A821">
        <v>72875</v>
      </c>
      <c r="B821" t="s">
        <v>120</v>
      </c>
      <c r="C821">
        <v>5</v>
      </c>
      <c r="D821">
        <v>1.0647233724594116</v>
      </c>
      <c r="E821">
        <v>3330</v>
      </c>
    </row>
    <row r="822" spans="1:5" x14ac:dyDescent="0.25">
      <c r="A822">
        <v>73025</v>
      </c>
      <c r="B822" t="s">
        <v>438</v>
      </c>
      <c r="C822">
        <v>69</v>
      </c>
      <c r="D822">
        <v>0.84300273656845093</v>
      </c>
      <c r="E822">
        <v>3545</v>
      </c>
    </row>
    <row r="823" spans="1:5" x14ac:dyDescent="0.25">
      <c r="A823">
        <v>73075</v>
      </c>
      <c r="B823" t="s">
        <v>672</v>
      </c>
      <c r="C823">
        <v>95</v>
      </c>
      <c r="D823">
        <v>0.87908393144607544</v>
      </c>
      <c r="E823">
        <v>10501</v>
      </c>
    </row>
    <row r="824" spans="1:5" x14ac:dyDescent="0.25">
      <c r="A824">
        <v>73163</v>
      </c>
      <c r="B824" t="s">
        <v>353</v>
      </c>
      <c r="C824">
        <v>57</v>
      </c>
      <c r="D824">
        <v>0.49712494015693665</v>
      </c>
      <c r="E824">
        <v>41732</v>
      </c>
    </row>
    <row r="825" spans="1:5" x14ac:dyDescent="0.25">
      <c r="A825">
        <v>73172</v>
      </c>
      <c r="B825" t="s">
        <v>353</v>
      </c>
      <c r="C825">
        <v>95</v>
      </c>
      <c r="D825">
        <v>0.81589317321777344</v>
      </c>
      <c r="E825">
        <v>30926</v>
      </c>
    </row>
    <row r="826" spans="1:5" x14ac:dyDescent="0.25">
      <c r="A826">
        <v>73287</v>
      </c>
      <c r="B826" t="s">
        <v>598</v>
      </c>
      <c r="C826">
        <v>86</v>
      </c>
      <c r="D826">
        <v>0.98116958141326904</v>
      </c>
      <c r="E826">
        <v>26304</v>
      </c>
    </row>
    <row r="827" spans="1:5" x14ac:dyDescent="0.25">
      <c r="A827">
        <v>73312</v>
      </c>
      <c r="B827" t="s">
        <v>125</v>
      </c>
      <c r="C827">
        <v>5</v>
      </c>
      <c r="D827">
        <v>1.0518645048141479</v>
      </c>
      <c r="E827">
        <v>14917</v>
      </c>
    </row>
    <row r="828" spans="1:5" x14ac:dyDescent="0.25">
      <c r="A828">
        <v>73675</v>
      </c>
      <c r="B828" t="s">
        <v>620</v>
      </c>
      <c r="C828">
        <v>91</v>
      </c>
      <c r="D828">
        <v>1.0269155502319336</v>
      </c>
      <c r="E828">
        <v>5109</v>
      </c>
    </row>
    <row r="829" spans="1:5" x14ac:dyDescent="0.25">
      <c r="A829">
        <v>73700</v>
      </c>
      <c r="B829" t="s">
        <v>352</v>
      </c>
      <c r="C829">
        <v>57</v>
      </c>
      <c r="D829">
        <v>1.1651245355606079</v>
      </c>
      <c r="E829">
        <v>36603</v>
      </c>
    </row>
    <row r="830" spans="1:5" x14ac:dyDescent="0.25">
      <c r="A830">
        <v>73725</v>
      </c>
      <c r="B830" t="s">
        <v>916</v>
      </c>
      <c r="C830">
        <v>115</v>
      </c>
      <c r="D830">
        <v>0.94955098628997803</v>
      </c>
      <c r="E830">
        <v>4752</v>
      </c>
    </row>
    <row r="831" spans="1:5" x14ac:dyDescent="0.25">
      <c r="A831">
        <v>73900</v>
      </c>
      <c r="B831" t="s">
        <v>921</v>
      </c>
      <c r="C831">
        <v>115</v>
      </c>
      <c r="D831">
        <v>0.95254570245742798</v>
      </c>
      <c r="E831">
        <v>21121</v>
      </c>
    </row>
    <row r="832" spans="1:5" x14ac:dyDescent="0.25">
      <c r="A832">
        <v>73950</v>
      </c>
      <c r="B832" t="s">
        <v>918</v>
      </c>
      <c r="C832">
        <v>115</v>
      </c>
      <c r="D832">
        <v>0.96284198760986328</v>
      </c>
      <c r="E832">
        <v>7381</v>
      </c>
    </row>
    <row r="833" spans="1:5" x14ac:dyDescent="0.25">
      <c r="A833">
        <v>74125</v>
      </c>
      <c r="B833" t="s">
        <v>997</v>
      </c>
      <c r="C833">
        <v>133</v>
      </c>
      <c r="D833">
        <v>0.75849342346191406</v>
      </c>
      <c r="E833">
        <v>1402</v>
      </c>
    </row>
    <row r="834" spans="1:5" x14ac:dyDescent="0.25">
      <c r="A834">
        <v>74150</v>
      </c>
      <c r="B834" t="s">
        <v>390</v>
      </c>
      <c r="C834">
        <v>61</v>
      </c>
      <c r="D834">
        <v>0.88156354427337646</v>
      </c>
      <c r="E834">
        <v>15577</v>
      </c>
    </row>
    <row r="835" spans="1:5" x14ac:dyDescent="0.25">
      <c r="A835">
        <v>74200</v>
      </c>
      <c r="B835" t="s">
        <v>383</v>
      </c>
      <c r="C835">
        <v>61</v>
      </c>
      <c r="D835">
        <v>0.97135555744171143</v>
      </c>
      <c r="E835">
        <v>23343</v>
      </c>
    </row>
    <row r="836" spans="1:5" x14ac:dyDescent="0.25">
      <c r="A836">
        <v>74235</v>
      </c>
      <c r="B836" t="s">
        <v>246</v>
      </c>
      <c r="C836">
        <v>21</v>
      </c>
      <c r="D836">
        <v>1.0780223608016968</v>
      </c>
      <c r="E836">
        <v>2375</v>
      </c>
    </row>
    <row r="837" spans="1:5" x14ac:dyDescent="0.25">
      <c r="A837">
        <v>74368</v>
      </c>
      <c r="B837" t="s">
        <v>152</v>
      </c>
      <c r="C837">
        <v>9</v>
      </c>
      <c r="D837">
        <v>1.1476786136627197</v>
      </c>
      <c r="E837">
        <v>10998</v>
      </c>
    </row>
    <row r="838" spans="1:5" x14ac:dyDescent="0.25">
      <c r="A838">
        <v>74370</v>
      </c>
      <c r="B838" t="s">
        <v>144</v>
      </c>
      <c r="C838">
        <v>9</v>
      </c>
      <c r="D838">
        <v>1.2875537872314453</v>
      </c>
      <c r="E838">
        <v>8163</v>
      </c>
    </row>
    <row r="839" spans="1:5" x14ac:dyDescent="0.25">
      <c r="A839">
        <v>74498</v>
      </c>
      <c r="B839" t="s">
        <v>870</v>
      </c>
      <c r="C839">
        <v>109</v>
      </c>
      <c r="D839">
        <v>0.8484036922454834</v>
      </c>
      <c r="E839">
        <v>2808</v>
      </c>
    </row>
    <row r="840" spans="1:5" x14ac:dyDescent="0.25">
      <c r="A840">
        <v>74512</v>
      </c>
      <c r="B840" t="s">
        <v>440</v>
      </c>
      <c r="C840">
        <v>71</v>
      </c>
      <c r="D840">
        <v>0.95599150657653809</v>
      </c>
      <c r="E840">
        <v>10464</v>
      </c>
    </row>
    <row r="841" spans="1:5" x14ac:dyDescent="0.25">
      <c r="A841">
        <v>74562</v>
      </c>
      <c r="B841" t="s">
        <v>243</v>
      </c>
      <c r="C841">
        <v>21</v>
      </c>
      <c r="D841">
        <v>1.1811774969100952</v>
      </c>
      <c r="E841">
        <v>3643</v>
      </c>
    </row>
    <row r="842" spans="1:5" x14ac:dyDescent="0.25">
      <c r="A842">
        <v>74575</v>
      </c>
      <c r="B842" t="s">
        <v>554</v>
      </c>
      <c r="C842">
        <v>86</v>
      </c>
      <c r="D842">
        <v>1.0163869857788086</v>
      </c>
      <c r="E842">
        <v>2632</v>
      </c>
    </row>
    <row r="843" spans="1:5" x14ac:dyDescent="0.25">
      <c r="A843">
        <v>74625</v>
      </c>
      <c r="B843" t="s">
        <v>381</v>
      </c>
      <c r="C843">
        <v>61</v>
      </c>
      <c r="D843">
        <v>0.94974517822265625</v>
      </c>
      <c r="E843">
        <v>824</v>
      </c>
    </row>
    <row r="844" spans="1:5" x14ac:dyDescent="0.25">
      <c r="A844">
        <v>74635</v>
      </c>
      <c r="B844" t="s">
        <v>389</v>
      </c>
      <c r="C844">
        <v>61</v>
      </c>
      <c r="D844">
        <v>1.0885089635848999</v>
      </c>
      <c r="E844">
        <v>1630</v>
      </c>
    </row>
    <row r="845" spans="1:5" x14ac:dyDescent="0.25">
      <c r="A845">
        <v>74700</v>
      </c>
      <c r="B845" t="s">
        <v>407</v>
      </c>
      <c r="C845">
        <v>65</v>
      </c>
      <c r="D845">
        <v>1.1145967245101929</v>
      </c>
      <c r="E845">
        <v>150</v>
      </c>
    </row>
    <row r="846" spans="1:5" x14ac:dyDescent="0.25">
      <c r="A846">
        <v>74775</v>
      </c>
      <c r="B846" t="s">
        <v>850</v>
      </c>
      <c r="C846">
        <v>105</v>
      </c>
      <c r="D846">
        <v>0.79523175954818726</v>
      </c>
      <c r="E846">
        <v>5000</v>
      </c>
    </row>
    <row r="847" spans="1:5" x14ac:dyDescent="0.25">
      <c r="A847">
        <v>74925</v>
      </c>
      <c r="B847" t="s">
        <v>111</v>
      </c>
      <c r="C847">
        <v>1</v>
      </c>
      <c r="D847">
        <v>0.71548336744308472</v>
      </c>
      <c r="E847">
        <v>1160</v>
      </c>
    </row>
    <row r="848" spans="1:5" x14ac:dyDescent="0.25">
      <c r="A848">
        <v>74975</v>
      </c>
      <c r="B848" t="s">
        <v>911</v>
      </c>
      <c r="C848">
        <v>113</v>
      </c>
      <c r="D848">
        <v>1.0875298976898193</v>
      </c>
      <c r="E848">
        <v>1488</v>
      </c>
    </row>
    <row r="849" spans="1:5" x14ac:dyDescent="0.25">
      <c r="A849">
        <v>75175</v>
      </c>
      <c r="B849" t="s">
        <v>936</v>
      </c>
      <c r="C849">
        <v>115</v>
      </c>
      <c r="D849">
        <v>0.86749660968780518</v>
      </c>
      <c r="E849">
        <v>5454</v>
      </c>
    </row>
    <row r="850" spans="1:5" x14ac:dyDescent="0.25">
      <c r="A850">
        <v>75200</v>
      </c>
      <c r="B850" t="s">
        <v>271</v>
      </c>
      <c r="C850">
        <v>33</v>
      </c>
      <c r="D850">
        <v>0.83765828609466553</v>
      </c>
      <c r="E850">
        <v>13428</v>
      </c>
    </row>
    <row r="851" spans="1:5" x14ac:dyDescent="0.25">
      <c r="A851">
        <v>75225</v>
      </c>
      <c r="B851" t="s">
        <v>191</v>
      </c>
      <c r="C851">
        <v>11</v>
      </c>
      <c r="D851">
        <v>0.65116071701049805</v>
      </c>
      <c r="E851">
        <v>1514</v>
      </c>
    </row>
    <row r="852" spans="1:5" x14ac:dyDescent="0.25">
      <c r="A852">
        <v>75275</v>
      </c>
      <c r="B852" t="s">
        <v>701</v>
      </c>
      <c r="C852">
        <v>99</v>
      </c>
      <c r="D852">
        <v>0.84344649314880371</v>
      </c>
      <c r="E852">
        <v>3142</v>
      </c>
    </row>
    <row r="853" spans="1:5" x14ac:dyDescent="0.25">
      <c r="A853">
        <v>75300</v>
      </c>
      <c r="B853" t="s">
        <v>256</v>
      </c>
      <c r="C853">
        <v>23</v>
      </c>
      <c r="D853">
        <v>0.84647536277770996</v>
      </c>
      <c r="E853">
        <v>2871</v>
      </c>
    </row>
    <row r="854" spans="1:5" x14ac:dyDescent="0.25">
      <c r="A854">
        <v>75375</v>
      </c>
      <c r="B854" t="s">
        <v>309</v>
      </c>
      <c r="C854">
        <v>49</v>
      </c>
      <c r="D854">
        <v>1.0076265335083008</v>
      </c>
      <c r="E854">
        <v>4930</v>
      </c>
    </row>
    <row r="855" spans="1:5" x14ac:dyDescent="0.25">
      <c r="A855">
        <v>75425</v>
      </c>
      <c r="B855" t="s">
        <v>406</v>
      </c>
      <c r="C855">
        <v>65</v>
      </c>
      <c r="D855">
        <v>1.0016984939575195</v>
      </c>
      <c r="E855">
        <v>208</v>
      </c>
    </row>
    <row r="856" spans="1:5" x14ac:dyDescent="0.25">
      <c r="A856">
        <v>75450</v>
      </c>
      <c r="B856" t="s">
        <v>996</v>
      </c>
      <c r="C856">
        <v>133</v>
      </c>
      <c r="D856">
        <v>0.922332763671875</v>
      </c>
      <c r="E856">
        <v>519</v>
      </c>
    </row>
    <row r="857" spans="1:5" x14ac:dyDescent="0.25">
      <c r="A857">
        <v>75475</v>
      </c>
      <c r="B857" t="s">
        <v>839</v>
      </c>
      <c r="C857">
        <v>105</v>
      </c>
      <c r="D857">
        <v>0.58281373977661133</v>
      </c>
      <c r="E857">
        <v>740</v>
      </c>
    </row>
    <row r="858" spans="1:5" x14ac:dyDescent="0.25">
      <c r="A858">
        <v>75600</v>
      </c>
      <c r="B858" t="s">
        <v>956</v>
      </c>
      <c r="C858">
        <v>119</v>
      </c>
      <c r="D858">
        <v>0.74469840526580811</v>
      </c>
      <c r="E858">
        <v>845</v>
      </c>
    </row>
    <row r="859" spans="1:5" x14ac:dyDescent="0.25">
      <c r="A859">
        <v>75612</v>
      </c>
      <c r="B859" t="s">
        <v>678</v>
      </c>
      <c r="C859">
        <v>95</v>
      </c>
      <c r="D859">
        <v>1.1980482339859009</v>
      </c>
      <c r="E859">
        <v>7337</v>
      </c>
    </row>
    <row r="860" spans="1:5" x14ac:dyDescent="0.25">
      <c r="A860">
        <v>75625</v>
      </c>
      <c r="B860" t="s">
        <v>1015</v>
      </c>
      <c r="C860">
        <v>53</v>
      </c>
      <c r="D860">
        <v>-999</v>
      </c>
      <c r="E860">
        <v>1</v>
      </c>
    </row>
    <row r="861" spans="1:5" x14ac:dyDescent="0.25">
      <c r="A861">
        <v>75641</v>
      </c>
      <c r="B861" t="s">
        <v>319</v>
      </c>
      <c r="C861">
        <v>53</v>
      </c>
      <c r="D861">
        <v>0.85217034816741943</v>
      </c>
      <c r="E861">
        <v>1237</v>
      </c>
    </row>
    <row r="862" spans="1:5" x14ac:dyDescent="0.25">
      <c r="A862">
        <v>75725</v>
      </c>
      <c r="B862" t="s">
        <v>949</v>
      </c>
      <c r="C862">
        <v>117</v>
      </c>
      <c r="D862">
        <v>1.1290569305419922</v>
      </c>
      <c r="E862">
        <v>23813</v>
      </c>
    </row>
    <row r="863" spans="1:5" x14ac:dyDescent="0.25">
      <c r="A863">
        <v>75750</v>
      </c>
      <c r="B863" t="s">
        <v>857</v>
      </c>
      <c r="C863">
        <v>107</v>
      </c>
      <c r="D863">
        <v>0.83808517456054688</v>
      </c>
      <c r="E863">
        <v>752</v>
      </c>
    </row>
    <row r="864" spans="1:5" x14ac:dyDescent="0.25">
      <c r="A864">
        <v>75812</v>
      </c>
      <c r="B864" t="s">
        <v>733</v>
      </c>
      <c r="C864">
        <v>99</v>
      </c>
      <c r="D864">
        <v>1.2033344507217407</v>
      </c>
      <c r="E864">
        <v>59022</v>
      </c>
    </row>
    <row r="865" spans="1:5" x14ac:dyDescent="0.25">
      <c r="A865">
        <v>75875</v>
      </c>
      <c r="B865" t="s">
        <v>772</v>
      </c>
      <c r="C865">
        <v>101</v>
      </c>
      <c r="D865">
        <v>1.2283873558044434</v>
      </c>
      <c r="E865">
        <v>46935</v>
      </c>
    </row>
    <row r="866" spans="1:5" x14ac:dyDescent="0.25">
      <c r="A866">
        <v>76050</v>
      </c>
      <c r="B866" t="s">
        <v>511</v>
      </c>
      <c r="C866">
        <v>81</v>
      </c>
      <c r="D866">
        <v>1.0404130220413208</v>
      </c>
      <c r="E866">
        <v>4511</v>
      </c>
    </row>
    <row r="867" spans="1:5" x14ac:dyDescent="0.25">
      <c r="A867">
        <v>76062</v>
      </c>
      <c r="B867" t="s">
        <v>368</v>
      </c>
      <c r="C867">
        <v>57</v>
      </c>
      <c r="D867">
        <v>1.2840092182159424</v>
      </c>
      <c r="E867">
        <v>22897</v>
      </c>
    </row>
    <row r="868" spans="1:5" x14ac:dyDescent="0.25">
      <c r="A868">
        <v>76075</v>
      </c>
      <c r="B868" t="s">
        <v>586</v>
      </c>
      <c r="C868">
        <v>86</v>
      </c>
      <c r="D868">
        <v>1.001625657081604</v>
      </c>
      <c r="E868">
        <v>29921</v>
      </c>
    </row>
    <row r="869" spans="1:5" x14ac:dyDescent="0.25">
      <c r="A869">
        <v>76087</v>
      </c>
      <c r="B869" t="s">
        <v>971</v>
      </c>
      <c r="C869">
        <v>127</v>
      </c>
      <c r="D869">
        <v>1.0079379081726074</v>
      </c>
      <c r="E869">
        <v>3820</v>
      </c>
    </row>
    <row r="870" spans="1:5" x14ac:dyDescent="0.25">
      <c r="A870">
        <v>76290</v>
      </c>
      <c r="B870" t="s">
        <v>706</v>
      </c>
      <c r="C870">
        <v>99</v>
      </c>
      <c r="D870">
        <v>0.68354284763336182</v>
      </c>
      <c r="E870">
        <v>8486</v>
      </c>
    </row>
    <row r="871" spans="1:5" x14ac:dyDescent="0.25">
      <c r="A871">
        <v>76481</v>
      </c>
      <c r="B871" t="s">
        <v>809</v>
      </c>
      <c r="C871">
        <v>103</v>
      </c>
      <c r="D871">
        <v>0.79448544979095459</v>
      </c>
      <c r="E871">
        <v>15257</v>
      </c>
    </row>
    <row r="872" spans="1:5" x14ac:dyDescent="0.25">
      <c r="A872">
        <v>76487</v>
      </c>
      <c r="B872" t="s">
        <v>530</v>
      </c>
      <c r="C872">
        <v>86</v>
      </c>
      <c r="D872">
        <v>0.80864506959915161</v>
      </c>
      <c r="E872">
        <v>31226</v>
      </c>
    </row>
    <row r="873" spans="1:5" x14ac:dyDescent="0.25">
      <c r="A873">
        <v>76500</v>
      </c>
      <c r="B873" t="s">
        <v>145</v>
      </c>
      <c r="C873">
        <v>9</v>
      </c>
      <c r="D873">
        <v>1.026893138885498</v>
      </c>
      <c r="E873">
        <v>19208</v>
      </c>
    </row>
    <row r="874" spans="1:5" x14ac:dyDescent="0.25">
      <c r="A874">
        <v>76525</v>
      </c>
      <c r="B874" t="s">
        <v>587</v>
      </c>
      <c r="C874">
        <v>86</v>
      </c>
      <c r="D874">
        <v>0.897502601146698</v>
      </c>
      <c r="E874">
        <v>6197</v>
      </c>
    </row>
    <row r="875" spans="1:5" x14ac:dyDescent="0.25">
      <c r="A875">
        <v>76582</v>
      </c>
      <c r="B875" t="s">
        <v>193</v>
      </c>
      <c r="C875">
        <v>11</v>
      </c>
      <c r="D875">
        <v>1.2733243703842163</v>
      </c>
      <c r="E875">
        <v>67567</v>
      </c>
    </row>
    <row r="876" spans="1:5" x14ac:dyDescent="0.25">
      <c r="A876">
        <v>76600</v>
      </c>
      <c r="B876" t="s">
        <v>739</v>
      </c>
      <c r="C876">
        <v>99</v>
      </c>
      <c r="D876">
        <v>0.88432109355926514</v>
      </c>
      <c r="E876">
        <v>102283</v>
      </c>
    </row>
    <row r="877" spans="1:5" x14ac:dyDescent="0.25">
      <c r="A877">
        <v>76658</v>
      </c>
      <c r="B877" t="s">
        <v>172</v>
      </c>
      <c r="C877">
        <v>11</v>
      </c>
      <c r="D877">
        <v>0.83145028352737427</v>
      </c>
      <c r="E877">
        <v>14604</v>
      </c>
    </row>
    <row r="878" spans="1:5" x14ac:dyDescent="0.25">
      <c r="A878">
        <v>76675</v>
      </c>
      <c r="B878" t="s">
        <v>274</v>
      </c>
      <c r="C878">
        <v>33</v>
      </c>
      <c r="D878">
        <v>0.71622711420059204</v>
      </c>
      <c r="E878">
        <v>19571</v>
      </c>
    </row>
    <row r="879" spans="1:5" x14ac:dyDescent="0.25">
      <c r="A879">
        <v>76700</v>
      </c>
      <c r="B879" t="s">
        <v>561</v>
      </c>
      <c r="C879">
        <v>86</v>
      </c>
      <c r="D879">
        <v>0.89211589097976685</v>
      </c>
      <c r="E879">
        <v>10317</v>
      </c>
    </row>
    <row r="880" spans="1:5" x14ac:dyDescent="0.25">
      <c r="A880">
        <v>76740</v>
      </c>
      <c r="B880" t="s">
        <v>499</v>
      </c>
      <c r="C880">
        <v>81</v>
      </c>
      <c r="D880">
        <v>0.48604550957679749</v>
      </c>
      <c r="E880">
        <v>6597</v>
      </c>
    </row>
    <row r="881" spans="1:5" x14ac:dyDescent="0.25">
      <c r="A881">
        <v>76937</v>
      </c>
      <c r="B881" t="s">
        <v>382</v>
      </c>
      <c r="C881">
        <v>61</v>
      </c>
      <c r="D881">
        <v>0.85480153560638428</v>
      </c>
      <c r="E881">
        <v>7176</v>
      </c>
    </row>
    <row r="882" spans="1:5" x14ac:dyDescent="0.25">
      <c r="A882">
        <v>76950</v>
      </c>
      <c r="B882" t="s">
        <v>539</v>
      </c>
      <c r="C882">
        <v>86</v>
      </c>
      <c r="D882">
        <v>0.84880530834197998</v>
      </c>
      <c r="E882">
        <v>10365</v>
      </c>
    </row>
    <row r="883" spans="1:5" x14ac:dyDescent="0.25">
      <c r="A883">
        <v>76975</v>
      </c>
      <c r="B883" t="s">
        <v>376</v>
      </c>
      <c r="C883">
        <v>59</v>
      </c>
      <c r="D883">
        <v>0.95155525207519531</v>
      </c>
      <c r="E883">
        <v>389</v>
      </c>
    </row>
    <row r="884" spans="1:5" x14ac:dyDescent="0.25">
      <c r="A884">
        <v>77075</v>
      </c>
      <c r="B884" t="s">
        <v>534</v>
      </c>
      <c r="C884">
        <v>86</v>
      </c>
      <c r="D884">
        <v>1.0507352352142334</v>
      </c>
      <c r="E884">
        <v>11860</v>
      </c>
    </row>
    <row r="885" spans="1:5" x14ac:dyDescent="0.25">
      <c r="A885">
        <v>77100</v>
      </c>
      <c r="B885" t="s">
        <v>298</v>
      </c>
      <c r="C885">
        <v>45</v>
      </c>
      <c r="D885">
        <v>0.79473793506622314</v>
      </c>
      <c r="E885">
        <v>2285</v>
      </c>
    </row>
    <row r="886" spans="1:5" x14ac:dyDescent="0.25">
      <c r="A886">
        <v>77137</v>
      </c>
      <c r="B886" t="s">
        <v>454</v>
      </c>
      <c r="C886">
        <v>71</v>
      </c>
      <c r="D886">
        <v>1.190646767616272</v>
      </c>
      <c r="E886">
        <v>4964</v>
      </c>
    </row>
    <row r="887" spans="1:5" x14ac:dyDescent="0.25">
      <c r="A887">
        <v>77275</v>
      </c>
      <c r="B887" t="s">
        <v>880</v>
      </c>
      <c r="C887">
        <v>111</v>
      </c>
      <c r="D887">
        <v>1.1053624153137207</v>
      </c>
      <c r="E887">
        <v>3716</v>
      </c>
    </row>
    <row r="888" spans="1:5" x14ac:dyDescent="0.25">
      <c r="A888">
        <v>77400</v>
      </c>
      <c r="B888" t="s">
        <v>300</v>
      </c>
      <c r="C888">
        <v>47</v>
      </c>
      <c r="D888">
        <v>0.82131010293960571</v>
      </c>
      <c r="E888">
        <v>960</v>
      </c>
    </row>
    <row r="889" spans="1:5" x14ac:dyDescent="0.25">
      <c r="A889">
        <v>77467</v>
      </c>
      <c r="B889" t="s">
        <v>500</v>
      </c>
      <c r="C889">
        <v>81</v>
      </c>
      <c r="D889">
        <v>1.1266038417816162</v>
      </c>
      <c r="E889">
        <v>2762</v>
      </c>
    </row>
    <row r="890" spans="1:5" x14ac:dyDescent="0.25">
      <c r="A890">
        <v>77470</v>
      </c>
      <c r="B890" t="s">
        <v>500</v>
      </c>
      <c r="C890">
        <v>113</v>
      </c>
      <c r="D890">
        <v>0.77842777967453003</v>
      </c>
      <c r="E890">
        <v>170</v>
      </c>
    </row>
    <row r="891" spans="1:5" x14ac:dyDescent="0.25">
      <c r="A891">
        <v>77675</v>
      </c>
      <c r="B891" t="s">
        <v>954</v>
      </c>
      <c r="C891">
        <v>119</v>
      </c>
      <c r="D891">
        <v>0.90397948026657104</v>
      </c>
      <c r="E891">
        <v>6782</v>
      </c>
    </row>
    <row r="892" spans="1:5" x14ac:dyDescent="0.25">
      <c r="A892">
        <v>77735</v>
      </c>
      <c r="B892" t="s">
        <v>677</v>
      </c>
      <c r="C892">
        <v>95</v>
      </c>
      <c r="D892">
        <v>1.0094051361083984</v>
      </c>
      <c r="E892">
        <v>7973</v>
      </c>
    </row>
    <row r="893" spans="1:5" x14ac:dyDescent="0.25">
      <c r="A893">
        <v>77825</v>
      </c>
      <c r="B893" t="s">
        <v>478</v>
      </c>
      <c r="C893">
        <v>75</v>
      </c>
      <c r="D893">
        <v>0.92897212505340576</v>
      </c>
      <c r="E893">
        <v>2748</v>
      </c>
    </row>
    <row r="894" spans="1:5" x14ac:dyDescent="0.25">
      <c r="A894">
        <v>77837</v>
      </c>
      <c r="B894" t="s">
        <v>489</v>
      </c>
      <c r="C894">
        <v>75</v>
      </c>
      <c r="D894">
        <v>1.0063627958297729</v>
      </c>
      <c r="E894">
        <v>2238</v>
      </c>
    </row>
    <row r="895" spans="1:5" x14ac:dyDescent="0.25">
      <c r="A895">
        <v>77862</v>
      </c>
      <c r="B895" t="s">
        <v>819</v>
      </c>
      <c r="C895">
        <v>105</v>
      </c>
      <c r="D895">
        <v>0.92603009939193726</v>
      </c>
      <c r="E895">
        <v>5127</v>
      </c>
    </row>
    <row r="896" spans="1:5" x14ac:dyDescent="0.25">
      <c r="A896">
        <v>78000</v>
      </c>
      <c r="B896" t="s">
        <v>173</v>
      </c>
      <c r="C896">
        <v>11</v>
      </c>
      <c r="D896">
        <v>0.96673625707626343</v>
      </c>
      <c r="E896">
        <v>11994</v>
      </c>
    </row>
    <row r="897" spans="1:5" x14ac:dyDescent="0.25">
      <c r="A897">
        <v>78025</v>
      </c>
      <c r="B897" t="s">
        <v>345</v>
      </c>
      <c r="C897">
        <v>57</v>
      </c>
      <c r="D897">
        <v>0.62320125102996826</v>
      </c>
      <c r="E897">
        <v>6327</v>
      </c>
    </row>
    <row r="898" spans="1:5" x14ac:dyDescent="0.25">
      <c r="A898">
        <v>78050</v>
      </c>
      <c r="B898" t="s">
        <v>660</v>
      </c>
      <c r="C898">
        <v>95</v>
      </c>
      <c r="D898">
        <v>1.4770087003707886</v>
      </c>
      <c r="E898">
        <v>3038</v>
      </c>
    </row>
    <row r="899" spans="1:5" x14ac:dyDescent="0.25">
      <c r="A899">
        <v>78110</v>
      </c>
      <c r="B899" t="s">
        <v>386</v>
      </c>
      <c r="C899">
        <v>61</v>
      </c>
      <c r="D899">
        <v>1.8725664615631104</v>
      </c>
      <c r="E899">
        <v>126</v>
      </c>
    </row>
    <row r="900" spans="1:5" x14ac:dyDescent="0.25">
      <c r="A900">
        <v>78225</v>
      </c>
      <c r="B900" t="s">
        <v>380</v>
      </c>
      <c r="C900">
        <v>61</v>
      </c>
      <c r="D900">
        <v>1.1552349328994751</v>
      </c>
      <c r="E900">
        <v>2582</v>
      </c>
    </row>
    <row r="901" spans="1:5" x14ac:dyDescent="0.25">
      <c r="A901">
        <v>78250</v>
      </c>
      <c r="B901" t="s">
        <v>667</v>
      </c>
      <c r="C901">
        <v>95</v>
      </c>
      <c r="D901">
        <v>1.0863620042800903</v>
      </c>
      <c r="E901">
        <v>36826</v>
      </c>
    </row>
    <row r="902" spans="1:5" x14ac:dyDescent="0.25">
      <c r="A902">
        <v>78275</v>
      </c>
      <c r="B902" t="s">
        <v>836</v>
      </c>
      <c r="C902">
        <v>105</v>
      </c>
      <c r="D902">
        <v>0.88352590799331665</v>
      </c>
      <c r="E902">
        <v>35070</v>
      </c>
    </row>
    <row r="903" spans="1:5" x14ac:dyDescent="0.25">
      <c r="A903">
        <v>78300</v>
      </c>
      <c r="B903" t="s">
        <v>673</v>
      </c>
      <c r="C903">
        <v>95</v>
      </c>
      <c r="D903">
        <v>1.0700395107269287</v>
      </c>
      <c r="E903">
        <v>28771</v>
      </c>
    </row>
    <row r="904" spans="1:5" x14ac:dyDescent="0.25">
      <c r="A904">
        <v>78325</v>
      </c>
      <c r="B904" t="s">
        <v>948</v>
      </c>
      <c r="C904">
        <v>117</v>
      </c>
      <c r="D904">
        <v>1.0263618230819702</v>
      </c>
      <c r="E904">
        <v>33673</v>
      </c>
    </row>
    <row r="905" spans="1:5" x14ac:dyDescent="0.25">
      <c r="A905">
        <v>78340</v>
      </c>
      <c r="B905" t="s">
        <v>318</v>
      </c>
      <c r="C905">
        <v>53</v>
      </c>
      <c r="D905">
        <v>0.79269593954086304</v>
      </c>
      <c r="E905">
        <v>574</v>
      </c>
    </row>
    <row r="906" spans="1:5" x14ac:dyDescent="0.25">
      <c r="A906">
        <v>78500</v>
      </c>
      <c r="B906" t="s">
        <v>904</v>
      </c>
      <c r="C906">
        <v>113</v>
      </c>
      <c r="D906">
        <v>1.0366818904876709</v>
      </c>
      <c r="E906">
        <v>1746</v>
      </c>
    </row>
    <row r="907" spans="1:5" x14ac:dyDescent="0.25">
      <c r="A907">
        <v>78700</v>
      </c>
      <c r="B907" t="s">
        <v>476</v>
      </c>
      <c r="C907">
        <v>73</v>
      </c>
      <c r="D907">
        <v>0.93964987993240356</v>
      </c>
      <c r="E907">
        <v>2786</v>
      </c>
    </row>
    <row r="908" spans="1:5" x14ac:dyDescent="0.25">
      <c r="A908">
        <v>78740</v>
      </c>
      <c r="B908" t="s">
        <v>866</v>
      </c>
      <c r="C908">
        <v>109</v>
      </c>
      <c r="D908">
        <v>1.0552077293395996</v>
      </c>
      <c r="E908">
        <v>13326</v>
      </c>
    </row>
    <row r="909" spans="1:5" x14ac:dyDescent="0.25">
      <c r="A909">
        <v>78775</v>
      </c>
      <c r="B909" t="s">
        <v>962</v>
      </c>
      <c r="C909">
        <v>125</v>
      </c>
      <c r="D909">
        <v>0.72926884889602661</v>
      </c>
      <c r="E909">
        <v>537</v>
      </c>
    </row>
    <row r="910" spans="1:5" x14ac:dyDescent="0.25">
      <c r="A910">
        <v>78800</v>
      </c>
      <c r="B910" t="s">
        <v>626</v>
      </c>
      <c r="C910">
        <v>91</v>
      </c>
      <c r="D910">
        <v>0.84946149587631226</v>
      </c>
      <c r="E910">
        <v>25384</v>
      </c>
    </row>
    <row r="911" spans="1:5" x14ac:dyDescent="0.25">
      <c r="A911">
        <v>78900</v>
      </c>
      <c r="B911" t="s">
        <v>417</v>
      </c>
      <c r="C911">
        <v>69</v>
      </c>
      <c r="D911">
        <v>1.2605187892913818</v>
      </c>
      <c r="E911">
        <v>1244</v>
      </c>
    </row>
    <row r="912" spans="1:5" x14ac:dyDescent="0.25">
      <c r="A912">
        <v>78925</v>
      </c>
      <c r="B912" t="s">
        <v>480</v>
      </c>
      <c r="C912">
        <v>75</v>
      </c>
      <c r="D912">
        <v>0.93868690729141235</v>
      </c>
      <c r="E912">
        <v>481</v>
      </c>
    </row>
    <row r="913" spans="1:5" x14ac:dyDescent="0.25">
      <c r="A913">
        <v>78975</v>
      </c>
      <c r="B913" t="s">
        <v>687</v>
      </c>
      <c r="C913">
        <v>97</v>
      </c>
      <c r="D913">
        <v>0.51723694801330566</v>
      </c>
      <c r="E913">
        <v>168</v>
      </c>
    </row>
    <row r="914" spans="1:5" x14ac:dyDescent="0.25">
      <c r="A914">
        <v>79175</v>
      </c>
      <c r="B914" t="s">
        <v>613</v>
      </c>
      <c r="C914">
        <v>89</v>
      </c>
      <c r="D914">
        <v>0.98171550035476685</v>
      </c>
      <c r="E914">
        <v>11609</v>
      </c>
    </row>
    <row r="915" spans="1:5" x14ac:dyDescent="0.25">
      <c r="A915">
        <v>79200</v>
      </c>
      <c r="B915" t="s">
        <v>664</v>
      </c>
      <c r="C915">
        <v>95</v>
      </c>
      <c r="D915">
        <v>0.8227086067199707</v>
      </c>
      <c r="E915">
        <v>2969</v>
      </c>
    </row>
    <row r="916" spans="1:5" x14ac:dyDescent="0.25">
      <c r="A916">
        <v>79225</v>
      </c>
      <c r="B916" t="s">
        <v>774</v>
      </c>
      <c r="C916">
        <v>101</v>
      </c>
      <c r="D916">
        <v>0.88366109132766724</v>
      </c>
      <c r="E916">
        <v>14041</v>
      </c>
    </row>
    <row r="917" spans="1:5" x14ac:dyDescent="0.25">
      <c r="A917">
        <v>79231</v>
      </c>
      <c r="B917" t="s">
        <v>752</v>
      </c>
      <c r="C917">
        <v>101</v>
      </c>
      <c r="D917">
        <v>0.80686211585998535</v>
      </c>
      <c r="E917">
        <v>2173</v>
      </c>
    </row>
    <row r="918" spans="1:5" x14ac:dyDescent="0.25">
      <c r="A918">
        <v>79237</v>
      </c>
      <c r="B918" t="s">
        <v>750</v>
      </c>
      <c r="C918">
        <v>101</v>
      </c>
      <c r="D918">
        <v>0.79513800144195557</v>
      </c>
      <c r="E918">
        <v>6059</v>
      </c>
    </row>
    <row r="919" spans="1:5" x14ac:dyDescent="0.25">
      <c r="A919">
        <v>79243</v>
      </c>
      <c r="B919" t="s">
        <v>762</v>
      </c>
      <c r="C919">
        <v>101</v>
      </c>
      <c r="D919">
        <v>0.86667376756668091</v>
      </c>
      <c r="E919">
        <v>5378</v>
      </c>
    </row>
    <row r="920" spans="1:5" x14ac:dyDescent="0.25">
      <c r="A920">
        <v>79250</v>
      </c>
      <c r="B920" t="s">
        <v>302</v>
      </c>
      <c r="C920">
        <v>49</v>
      </c>
      <c r="D920">
        <v>0.92646074295043945</v>
      </c>
      <c r="E920">
        <v>1933</v>
      </c>
    </row>
  </sheetData>
  <sheetProtection sheet="1" objects="1" scenarios="1"/>
  <sortState xmlns:xlrd2="http://schemas.microsoft.com/office/spreadsheetml/2017/richdata2" ref="A2:E908">
    <sortCondition ref="A2:A908"/>
  </sortState>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Info</vt:lpstr>
      <vt:lpstr>Afford 1</vt:lpstr>
      <vt:lpstr>Census Place Name and Number</vt:lpstr>
      <vt:lpstr>Census Place Index Missing</vt:lpstr>
      <vt:lpstr>County Data</vt:lpstr>
      <vt:lpstr>County Index</vt:lpstr>
      <vt:lpstr>Place Data</vt:lpstr>
      <vt:lpstr>Does_this_include_Davis_Bacon_provisions?</vt:lpstr>
      <vt:lpstr>'Afford 1'!Print_Area</vt:lpstr>
      <vt:lpstr>'Project Info'!Print_Area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dc:creator>
  <cp:lastModifiedBy>SpeasFrost, Shanin</cp:lastModifiedBy>
  <cp:lastPrinted>2016-12-16T21:57:18Z</cp:lastPrinted>
  <dcterms:created xsi:type="dcterms:W3CDTF">2003-02-08T19:40:49Z</dcterms:created>
  <dcterms:modified xsi:type="dcterms:W3CDTF">2020-06-29T16:13:20Z</dcterms:modified>
</cp:coreProperties>
</file>