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carthy_d\Downloads\"/>
    </mc:Choice>
  </mc:AlternateContent>
  <xr:revisionPtr revIDLastSave="0" documentId="8_{3790501E-DAC1-41B4-B1EA-3AC775199F81}" xr6:coauthVersionLast="47" xr6:coauthVersionMax="47" xr10:uidLastSave="{00000000-0000-0000-0000-000000000000}"/>
  <bookViews>
    <workbookView xWindow="-120" yWindow="-120" windowWidth="29040" windowHeight="16440" tabRatio="943" xr2:uid="{00000000-000D-0000-FFFF-FFFF00000000}"/>
  </bookViews>
  <sheets>
    <sheet name="State" sheetId="30" r:id="rId1"/>
    <sheet name="Bear Island" sheetId="21" r:id="rId2"/>
    <sheet name="BJC" sheetId="1" r:id="rId3"/>
    <sheet name="Corkscrew" sheetId="25" r:id="rId4"/>
    <sheet name="Jay" sheetId="31" r:id="rId5"/>
    <sheet name="Lehigh Park" sheetId="22" r:id="rId6"/>
    <sheet name="Mid-Felda" sheetId="23" r:id="rId7"/>
    <sheet name="Mt. Carmel" sheetId="38" r:id="rId8"/>
    <sheet name="Raccoon Point" sheetId="24" r:id="rId9"/>
    <sheet name="Sunniland" sheetId="17" r:id="rId10"/>
    <sheet name="West Felda" sheetId="19" r:id="rId11"/>
    <sheet name="Baxter Island" sheetId="33" r:id="rId12"/>
    <sheet name="Bluff Springs" sheetId="40" r:id="rId13"/>
    <sheet name="Coldwater Creek" sheetId="39" r:id="rId14"/>
    <sheet name="Forty Mile Bend" sheetId="43" r:id="rId15"/>
    <sheet name="McDavid" sheetId="41" r:id="rId16"/>
    <sheet name="McLellan" sheetId="28" r:id="rId17"/>
    <sheet name="Lake Trafford" sheetId="20" r:id="rId18"/>
    <sheet name="Pepper Hammock" sheetId="35" r:id="rId19"/>
    <sheet name="Seminole" sheetId="36" r:id="rId20"/>
    <sheet name="Sunoco Felda" sheetId="18" r:id="rId21"/>
    <sheet name="Sweetwater Creek" sheetId="42" r:id="rId22"/>
    <sheet name="Townsend Canal" sheetId="37" r:id="rId23"/>
  </sheets>
  <definedNames>
    <definedName name="_xlnm.Print_Area" localSheetId="11">'Baxter Island'!$A$1:$Q$38</definedName>
    <definedName name="_xlnm.Print_Area" localSheetId="1">'Bear Island'!$A$1:$R$38</definedName>
    <definedName name="_xlnm.Print_Area" localSheetId="2">BJC!$R$2:$AF$50</definedName>
    <definedName name="_xlnm.Print_Area" localSheetId="12">'Bluff Springs'!$A$1:$R$38</definedName>
    <definedName name="_xlnm.Print_Area" localSheetId="13">'Coldwater Creek'!$A$1:$R$38</definedName>
    <definedName name="_xlnm.Print_Area" localSheetId="3">Corkscrew!$A$1:$Q$38</definedName>
    <definedName name="_xlnm.Print_Area" localSheetId="14">'Forty Mile Bend'!$A$1:$N$38</definedName>
    <definedName name="_xlnm.Print_Area" localSheetId="4">Jay!$A$1:$R$38</definedName>
    <definedName name="_xlnm.Print_Area" localSheetId="17">'Lake Trafford'!$A$1:$P$38</definedName>
    <definedName name="_xlnm.Print_Area" localSheetId="5">'Lehigh Park'!$A$1:$R$38</definedName>
    <definedName name="_xlnm.Print_Area" localSheetId="15">McDavid!$A$1:$R$38</definedName>
    <definedName name="_xlnm.Print_Area" localSheetId="16">McLellan!$A$1:$T$48</definedName>
    <definedName name="_xlnm.Print_Area" localSheetId="6">'Mid-Felda'!$A$1:$R$38</definedName>
    <definedName name="_xlnm.Print_Area" localSheetId="7">'Mt. Carmel'!$A$1:$N$38</definedName>
    <definedName name="_xlnm.Print_Area" localSheetId="18">'Pepper Hammock'!$A$1:$N$38</definedName>
    <definedName name="_xlnm.Print_Area" localSheetId="8">'Raccoon Point'!$A$1:$R$52</definedName>
    <definedName name="_xlnm.Print_Area" localSheetId="19">Seminole!$A$1:$N$38</definedName>
    <definedName name="_xlnm.Print_Area" localSheetId="0">State!#REF!</definedName>
    <definedName name="_xlnm.Print_Area" localSheetId="9">Sunniland!$A$1:$N$38</definedName>
    <definedName name="_xlnm.Print_Area" localSheetId="20">'Sunoco Felda'!$A$1:$N$38</definedName>
    <definedName name="_xlnm.Print_Area" localSheetId="21">'Sweetwater Creek'!$A$1:$R$38</definedName>
    <definedName name="_xlnm.Print_Area" localSheetId="22">'Townsend Canal'!$A$1:$N$38</definedName>
    <definedName name="_xlnm.Print_Area" localSheetId="10">'West Felda'!$A$1:$R$38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5" i="30" l="1"/>
  <c r="M85" i="30"/>
  <c r="E60" i="23"/>
  <c r="E85" i="30"/>
  <c r="E60" i="38"/>
  <c r="Q85" i="30"/>
  <c r="E60" i="24"/>
  <c r="E61" i="24"/>
  <c r="J85" i="30"/>
  <c r="E87" i="17"/>
  <c r="L85" i="30"/>
  <c r="E64" i="19"/>
  <c r="R85" i="30"/>
  <c r="E60" i="25"/>
  <c r="C85" i="30"/>
  <c r="O85" i="30"/>
  <c r="E60" i="21"/>
  <c r="E60" i="1"/>
  <c r="B85" i="30"/>
  <c r="E60" i="31"/>
  <c r="E84" i="30"/>
  <c r="E83" i="30"/>
  <c r="E82" i="30"/>
  <c r="J84" i="30"/>
  <c r="R84" i="30"/>
  <c r="Q84" i="30"/>
  <c r="P84" i="30"/>
  <c r="O84" i="30"/>
  <c r="M84" i="30"/>
  <c r="L84" i="30"/>
  <c r="C84" i="30"/>
  <c r="C83" i="30"/>
  <c r="C82" i="30"/>
  <c r="B84" i="30"/>
  <c r="B83" i="30"/>
  <c r="E63" i="19"/>
  <c r="E86" i="17"/>
  <c r="E59" i="24"/>
  <c r="E59" i="38"/>
  <c r="E59" i="23"/>
  <c r="E59" i="31"/>
  <c r="E59" i="25"/>
  <c r="E59" i="1"/>
  <c r="E59" i="21"/>
  <c r="J83" i="30"/>
  <c r="L83" i="30"/>
  <c r="M83" i="30"/>
  <c r="O83" i="30"/>
  <c r="P83" i="30"/>
  <c r="Q83" i="30"/>
  <c r="R83" i="30"/>
  <c r="E62" i="19"/>
  <c r="E85" i="17"/>
  <c r="E58" i="24"/>
  <c r="E58" i="38"/>
  <c r="E58" i="23"/>
  <c r="E58" i="31"/>
  <c r="E58" i="25"/>
  <c r="E58" i="1"/>
  <c r="E58" i="21"/>
  <c r="X85" i="30" l="1"/>
  <c r="Y85" i="30" s="1"/>
  <c r="X84" i="30"/>
  <c r="X83" i="30"/>
  <c r="B82" i="30" l="1"/>
  <c r="J82" i="30"/>
  <c r="L82" i="30"/>
  <c r="M82" i="30"/>
  <c r="O82" i="30"/>
  <c r="P82" i="30"/>
  <c r="Q82" i="30"/>
  <c r="R82" i="30"/>
  <c r="E61" i="19"/>
  <c r="E84" i="17"/>
  <c r="E57" i="24"/>
  <c r="E57" i="38"/>
  <c r="E57" i="23"/>
  <c r="E57" i="25"/>
  <c r="E57" i="1"/>
  <c r="E57" i="21"/>
  <c r="E57" i="31"/>
  <c r="X82" i="30" l="1"/>
  <c r="E81" i="30"/>
  <c r="B81" i="30" l="1"/>
  <c r="C81" i="30"/>
  <c r="J81" i="30"/>
  <c r="L81" i="30"/>
  <c r="M81" i="30"/>
  <c r="O81" i="30"/>
  <c r="P81" i="30"/>
  <c r="Q81" i="30"/>
  <c r="R81" i="30"/>
  <c r="X81" i="30" l="1"/>
  <c r="E60" i="19"/>
  <c r="E83" i="17"/>
  <c r="E56" i="24"/>
  <c r="E33" i="38"/>
  <c r="E56" i="38"/>
  <c r="E37" i="23"/>
  <c r="E56" i="23"/>
  <c r="E56" i="25"/>
  <c r="E56" i="21"/>
  <c r="E56" i="1"/>
  <c r="E56" i="31"/>
  <c r="E55" i="25" l="1"/>
  <c r="E55" i="24"/>
  <c r="E55" i="22"/>
  <c r="E55" i="21"/>
  <c r="E59" i="19"/>
  <c r="E82" i="17"/>
  <c r="E55" i="1"/>
  <c r="E55" i="31" l="1"/>
  <c r="B80" i="30"/>
  <c r="D70" i="30"/>
  <c r="D71" i="30"/>
  <c r="D72" i="30"/>
  <c r="D73" i="30"/>
  <c r="D74" i="30"/>
  <c r="M71" i="30"/>
  <c r="M72" i="30"/>
  <c r="M73" i="30"/>
  <c r="M74" i="30"/>
  <c r="M75" i="30"/>
  <c r="M76" i="30"/>
  <c r="M77" i="30"/>
  <c r="M78" i="30"/>
  <c r="M79" i="30"/>
  <c r="M80" i="30"/>
  <c r="C80" i="30"/>
  <c r="J80" i="30"/>
  <c r="L80" i="30"/>
  <c r="O80" i="30"/>
  <c r="P80" i="30"/>
  <c r="Q80" i="30"/>
  <c r="R80" i="30"/>
  <c r="X80" i="30" l="1"/>
  <c r="E54" i="25"/>
  <c r="E54" i="24"/>
  <c r="E54" i="22"/>
  <c r="E54" i="21"/>
  <c r="E58" i="19"/>
  <c r="E81" i="17"/>
  <c r="E54" i="1"/>
  <c r="R79" i="30"/>
  <c r="Q79" i="30"/>
  <c r="P79" i="30"/>
  <c r="O79" i="30"/>
  <c r="L79" i="30"/>
  <c r="J79" i="30"/>
  <c r="C79" i="30"/>
  <c r="B79" i="30"/>
  <c r="E54" i="31"/>
  <c r="X79" i="30" l="1"/>
  <c r="K26" i="30"/>
  <c r="K27" i="30"/>
  <c r="K28" i="30"/>
  <c r="K29" i="30"/>
  <c r="K30" i="30"/>
  <c r="K31" i="30"/>
  <c r="W17" i="30" l="1"/>
  <c r="W16" i="30"/>
  <c r="V60" i="30"/>
  <c r="V61" i="30"/>
  <c r="V45" i="30"/>
  <c r="V46" i="30"/>
  <c r="V47" i="30"/>
  <c r="V48" i="30"/>
  <c r="V49" i="30"/>
  <c r="V50" i="30"/>
  <c r="V51" i="30"/>
  <c r="V52" i="30"/>
  <c r="V53" i="30"/>
  <c r="V54" i="30"/>
  <c r="V55" i="30"/>
  <c r="V56" i="30"/>
  <c r="V57" i="30"/>
  <c r="V58" i="30"/>
  <c r="V59" i="30"/>
  <c r="V44" i="30"/>
  <c r="U36" i="30"/>
  <c r="U37" i="30"/>
  <c r="U38" i="30"/>
  <c r="U39" i="30"/>
  <c r="U40" i="30"/>
  <c r="U41" i="30"/>
  <c r="U35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5" i="30"/>
  <c r="T56" i="30"/>
  <c r="T57" i="30"/>
  <c r="T58" i="30"/>
  <c r="T40" i="30"/>
  <c r="S40" i="30"/>
  <c r="S39" i="30"/>
  <c r="I40" i="30"/>
  <c r="I41" i="30"/>
  <c r="I42" i="30"/>
  <c r="I39" i="30"/>
  <c r="H51" i="30"/>
  <c r="H52" i="30"/>
  <c r="H53" i="30"/>
  <c r="H50" i="30"/>
  <c r="F50" i="30"/>
  <c r="F51" i="30"/>
  <c r="F52" i="30"/>
  <c r="F53" i="30"/>
  <c r="F54" i="30"/>
  <c r="F55" i="30"/>
  <c r="F56" i="30"/>
  <c r="F57" i="30"/>
  <c r="F49" i="30"/>
  <c r="G49" i="30"/>
  <c r="G50" i="30"/>
  <c r="G51" i="30"/>
  <c r="G52" i="30"/>
  <c r="G53" i="30"/>
  <c r="G48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33" i="30"/>
  <c r="I90" i="30" l="1"/>
  <c r="G90" i="30"/>
  <c r="T90" i="30"/>
  <c r="V90" i="30"/>
  <c r="U90" i="30"/>
  <c r="W90" i="30"/>
  <c r="E90" i="30"/>
  <c r="F90" i="30"/>
  <c r="H90" i="30"/>
  <c r="S90" i="30"/>
  <c r="T87" i="30"/>
  <c r="T88" i="30" s="1"/>
  <c r="W87" i="30"/>
  <c r="W88" i="30" s="1"/>
  <c r="E87" i="30"/>
  <c r="E88" i="30" s="1"/>
  <c r="F87" i="30"/>
  <c r="F88" i="30" s="1"/>
  <c r="H87" i="30"/>
  <c r="H88" i="30" s="1"/>
  <c r="I87" i="30"/>
  <c r="I88" i="30" s="1"/>
  <c r="S87" i="30"/>
  <c r="S88" i="30" s="1"/>
  <c r="V87" i="30"/>
  <c r="V88" i="30" s="1"/>
  <c r="G87" i="30"/>
  <c r="G88" i="30" s="1"/>
  <c r="U87" i="30"/>
  <c r="U88" i="30" s="1"/>
  <c r="J5" i="30"/>
  <c r="J6" i="30"/>
  <c r="X6" i="30" s="1"/>
  <c r="J7" i="30"/>
  <c r="X7" i="30" s="1"/>
  <c r="J8" i="30"/>
  <c r="X8" i="30" s="1"/>
  <c r="J9" i="30"/>
  <c r="X9" i="30" s="1"/>
  <c r="J10" i="30"/>
  <c r="X10" i="30" s="1"/>
  <c r="J11" i="30"/>
  <c r="X11" i="30" s="1"/>
  <c r="J12" i="30"/>
  <c r="X12" i="30" s="1"/>
  <c r="J13" i="30"/>
  <c r="X13" i="30" s="1"/>
  <c r="J14" i="30"/>
  <c r="X14" i="30" s="1"/>
  <c r="J15" i="30"/>
  <c r="X15" i="30" s="1"/>
  <c r="J16" i="30"/>
  <c r="X16" i="30" s="1"/>
  <c r="J17" i="30"/>
  <c r="X17" i="30" s="1"/>
  <c r="J18" i="30"/>
  <c r="X18" i="30" s="1"/>
  <c r="J19" i="30"/>
  <c r="X19" i="30" s="1"/>
  <c r="J20" i="30"/>
  <c r="X20" i="30" s="1"/>
  <c r="J21" i="30"/>
  <c r="X21" i="30" s="1"/>
  <c r="J22" i="30"/>
  <c r="X22" i="30" s="1"/>
  <c r="J23" i="30"/>
  <c r="X23" i="30" s="1"/>
  <c r="J24" i="30"/>
  <c r="X24" i="30" s="1"/>
  <c r="J25" i="30"/>
  <c r="X25" i="30" s="1"/>
  <c r="J26" i="30"/>
  <c r="X26" i="30" s="1"/>
  <c r="J27" i="30"/>
  <c r="X27" i="30" s="1"/>
  <c r="J28" i="30"/>
  <c r="L28" i="30"/>
  <c r="J29" i="30"/>
  <c r="L29" i="30"/>
  <c r="J30" i="30"/>
  <c r="L30" i="30"/>
  <c r="J31" i="30"/>
  <c r="L31" i="30"/>
  <c r="N31" i="30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X31" i="30" l="1"/>
  <c r="X29" i="30"/>
  <c r="X5" i="30"/>
  <c r="X30" i="30"/>
  <c r="X28" i="30"/>
  <c r="E7" i="18"/>
  <c r="E8" i="18"/>
  <c r="E9" i="18"/>
  <c r="E10" i="18"/>
  <c r="E11" i="18"/>
  <c r="E12" i="18"/>
  <c r="E7" i="19"/>
  <c r="E8" i="19"/>
  <c r="E9" i="19"/>
  <c r="E10" i="19"/>
  <c r="E8" i="43"/>
  <c r="E7" i="43"/>
  <c r="E7" i="20"/>
  <c r="E17" i="42"/>
  <c r="E16" i="42"/>
  <c r="E15" i="42"/>
  <c r="E14" i="42"/>
  <c r="E28" i="41"/>
  <c r="E27" i="41"/>
  <c r="E26" i="41"/>
  <c r="E25" i="41"/>
  <c r="E26" i="40"/>
  <c r="E28" i="40"/>
  <c r="E27" i="40"/>
  <c r="E25" i="40"/>
  <c r="E24" i="40"/>
  <c r="E23" i="40"/>
  <c r="E32" i="39"/>
  <c r="E31" i="39"/>
  <c r="E30" i="39"/>
  <c r="E29" i="39"/>
  <c r="E28" i="39"/>
  <c r="E27" i="39"/>
  <c r="E26" i="39"/>
  <c r="E25" i="39"/>
  <c r="E24" i="39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Y6" i="30" l="1"/>
  <c r="Y10" i="30"/>
  <c r="Y14" i="30"/>
  <c r="Y18" i="30"/>
  <c r="Y22" i="30"/>
  <c r="Y26" i="30"/>
  <c r="Y30" i="30"/>
  <c r="Y17" i="30"/>
  <c r="Y21" i="30"/>
  <c r="Y7" i="30"/>
  <c r="Y11" i="30"/>
  <c r="Y15" i="30"/>
  <c r="Y19" i="30"/>
  <c r="Y23" i="30"/>
  <c r="Y27" i="30"/>
  <c r="Y31" i="30"/>
  <c r="Y5" i="30"/>
  <c r="Y13" i="30"/>
  <c r="Y25" i="30"/>
  <c r="Y8" i="30"/>
  <c r="Y12" i="30"/>
  <c r="Y16" i="30"/>
  <c r="Y20" i="30"/>
  <c r="Y24" i="30"/>
  <c r="Y28" i="30"/>
  <c r="Y9" i="30"/>
  <c r="Y29" i="30"/>
  <c r="B78" i="30"/>
  <c r="C78" i="30"/>
  <c r="J78" i="30"/>
  <c r="L78" i="30"/>
  <c r="O78" i="30"/>
  <c r="P78" i="30"/>
  <c r="Q78" i="30"/>
  <c r="R78" i="30"/>
  <c r="E53" i="25"/>
  <c r="E53" i="24"/>
  <c r="E53" i="22"/>
  <c r="E53" i="21"/>
  <c r="E57" i="19"/>
  <c r="E80" i="17"/>
  <c r="E53" i="1"/>
  <c r="X78" i="30" l="1"/>
  <c r="J77" i="30"/>
  <c r="B77" i="30" l="1"/>
  <c r="C77" i="30"/>
  <c r="L77" i="30"/>
  <c r="O77" i="30"/>
  <c r="P77" i="30"/>
  <c r="Q77" i="30"/>
  <c r="R77" i="30"/>
  <c r="R71" i="30"/>
  <c r="R72" i="30"/>
  <c r="R73" i="30"/>
  <c r="R74" i="30"/>
  <c r="R75" i="30"/>
  <c r="R76" i="30"/>
  <c r="Q71" i="30"/>
  <c r="Q72" i="30"/>
  <c r="Q73" i="30"/>
  <c r="Q74" i="30"/>
  <c r="Q75" i="30"/>
  <c r="Q76" i="30"/>
  <c r="P71" i="30"/>
  <c r="P72" i="30"/>
  <c r="P73" i="30"/>
  <c r="P74" i="30"/>
  <c r="P75" i="30"/>
  <c r="P76" i="30"/>
  <c r="O71" i="30"/>
  <c r="O72" i="30"/>
  <c r="O73" i="30"/>
  <c r="O74" i="30"/>
  <c r="O75" i="30"/>
  <c r="O76" i="30"/>
  <c r="N71" i="30"/>
  <c r="N72" i="30"/>
  <c r="L71" i="30"/>
  <c r="L72" i="30"/>
  <c r="L73" i="30"/>
  <c r="L74" i="30"/>
  <c r="L75" i="30"/>
  <c r="L76" i="30"/>
  <c r="J71" i="30"/>
  <c r="J72" i="30"/>
  <c r="J73" i="30"/>
  <c r="J74" i="30"/>
  <c r="J75" i="30"/>
  <c r="J76" i="30"/>
  <c r="C73" i="30"/>
  <c r="C70" i="30"/>
  <c r="C71" i="30"/>
  <c r="C72" i="30"/>
  <c r="C74" i="30"/>
  <c r="C75" i="30"/>
  <c r="C76" i="30"/>
  <c r="B70" i="30"/>
  <c r="B71" i="30"/>
  <c r="B72" i="30"/>
  <c r="B73" i="30"/>
  <c r="B74" i="30"/>
  <c r="B75" i="30"/>
  <c r="B76" i="30"/>
  <c r="E52" i="31"/>
  <c r="E53" i="31"/>
  <c r="X73" i="30" l="1"/>
  <c r="X74" i="30"/>
  <c r="X76" i="30"/>
  <c r="X72" i="30"/>
  <c r="X75" i="30"/>
  <c r="X71" i="30"/>
  <c r="X77" i="30"/>
  <c r="E51" i="31"/>
  <c r="E50" i="31"/>
  <c r="E50" i="25"/>
  <c r="E51" i="25"/>
  <c r="E52" i="25"/>
  <c r="E52" i="24"/>
  <c r="E50" i="24"/>
  <c r="E51" i="24"/>
  <c r="E50" i="22"/>
  <c r="E51" i="22"/>
  <c r="E52" i="22"/>
  <c r="E50" i="21"/>
  <c r="E51" i="21"/>
  <c r="E52" i="21"/>
  <c r="E54" i="19" l="1"/>
  <c r="E55" i="19"/>
  <c r="E56" i="19"/>
  <c r="E77" i="17"/>
  <c r="E78" i="17"/>
  <c r="E79" i="17"/>
  <c r="E49" i="1"/>
  <c r="E50" i="1"/>
  <c r="E51" i="1"/>
  <c r="E52" i="1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E11" i="1"/>
  <c r="B69" i="30"/>
  <c r="C69" i="30"/>
  <c r="D69" i="30"/>
  <c r="J69" i="30"/>
  <c r="L69" i="30"/>
  <c r="M69" i="30"/>
  <c r="N69" i="30"/>
  <c r="O69" i="30"/>
  <c r="P69" i="30"/>
  <c r="Q69" i="30"/>
  <c r="R69" i="30"/>
  <c r="J70" i="30"/>
  <c r="L70" i="30"/>
  <c r="M70" i="30"/>
  <c r="N70" i="30"/>
  <c r="O70" i="30"/>
  <c r="P70" i="30"/>
  <c r="Q70" i="30"/>
  <c r="R70" i="30"/>
  <c r="N68" i="30"/>
  <c r="N67" i="30"/>
  <c r="N66" i="30"/>
  <c r="N65" i="30"/>
  <c r="N64" i="30"/>
  <c r="L65" i="30"/>
  <c r="O68" i="30"/>
  <c r="P68" i="30"/>
  <c r="L64" i="30"/>
  <c r="E43" i="25"/>
  <c r="E44" i="25"/>
  <c r="E45" i="25"/>
  <c r="E46" i="25"/>
  <c r="E47" i="25"/>
  <c r="E48" i="25"/>
  <c r="E49" i="25"/>
  <c r="E43" i="24"/>
  <c r="E44" i="24"/>
  <c r="E45" i="24"/>
  <c r="E46" i="24"/>
  <c r="E47" i="24"/>
  <c r="E48" i="24"/>
  <c r="E49" i="24"/>
  <c r="E43" i="22"/>
  <c r="E44" i="22"/>
  <c r="E45" i="22"/>
  <c r="E46" i="22"/>
  <c r="E47" i="22"/>
  <c r="E48" i="22"/>
  <c r="E49" i="22"/>
  <c r="E43" i="21"/>
  <c r="E44" i="21"/>
  <c r="E45" i="21"/>
  <c r="E46" i="21"/>
  <c r="E47" i="21"/>
  <c r="E48" i="21"/>
  <c r="E49" i="21"/>
  <c r="E44" i="20"/>
  <c r="E45" i="20"/>
  <c r="E46" i="20"/>
  <c r="E47" i="20"/>
  <c r="E48" i="20"/>
  <c r="E47" i="19"/>
  <c r="E48" i="19"/>
  <c r="E49" i="19"/>
  <c r="E50" i="19"/>
  <c r="E51" i="19"/>
  <c r="E52" i="19"/>
  <c r="E53" i="19"/>
  <c r="E69" i="17"/>
  <c r="E70" i="17"/>
  <c r="E71" i="17"/>
  <c r="E72" i="17"/>
  <c r="E73" i="17"/>
  <c r="E74" i="17"/>
  <c r="E75" i="17"/>
  <c r="E76" i="17"/>
  <c r="E53" i="28"/>
  <c r="E44" i="1"/>
  <c r="E45" i="1"/>
  <c r="E46" i="1"/>
  <c r="E47" i="1"/>
  <c r="E48" i="1"/>
  <c r="E42" i="1"/>
  <c r="E43" i="1"/>
  <c r="E42" i="31"/>
  <c r="E43" i="31"/>
  <c r="E44" i="31"/>
  <c r="E45" i="31"/>
  <c r="E46" i="31"/>
  <c r="E47" i="31"/>
  <c r="E48" i="31"/>
  <c r="E49" i="31"/>
  <c r="B66" i="30"/>
  <c r="C66" i="30"/>
  <c r="D66" i="30"/>
  <c r="J66" i="30"/>
  <c r="L66" i="30"/>
  <c r="M66" i="30"/>
  <c r="O66" i="30"/>
  <c r="P66" i="30"/>
  <c r="Q66" i="30"/>
  <c r="R66" i="30"/>
  <c r="B67" i="30"/>
  <c r="C67" i="30"/>
  <c r="D67" i="30"/>
  <c r="J67" i="30"/>
  <c r="L67" i="30"/>
  <c r="M67" i="30"/>
  <c r="O67" i="30"/>
  <c r="P67" i="30"/>
  <c r="Q67" i="30"/>
  <c r="R67" i="30"/>
  <c r="B68" i="30"/>
  <c r="C68" i="30"/>
  <c r="D68" i="30"/>
  <c r="J68" i="30"/>
  <c r="L68" i="30"/>
  <c r="M68" i="30"/>
  <c r="Q68" i="30"/>
  <c r="R68" i="30"/>
  <c r="B64" i="30"/>
  <c r="C64" i="30"/>
  <c r="D64" i="30"/>
  <c r="J64" i="30"/>
  <c r="M64" i="30"/>
  <c r="O64" i="30"/>
  <c r="P64" i="30"/>
  <c r="Q64" i="30"/>
  <c r="R64" i="30"/>
  <c r="B65" i="30"/>
  <c r="C65" i="30"/>
  <c r="D65" i="30"/>
  <c r="J65" i="30"/>
  <c r="M65" i="30"/>
  <c r="O65" i="30"/>
  <c r="P65" i="30"/>
  <c r="Q65" i="30"/>
  <c r="R65" i="30"/>
  <c r="E39" i="25"/>
  <c r="E40" i="25"/>
  <c r="E41" i="25"/>
  <c r="E42" i="25"/>
  <c r="E39" i="24"/>
  <c r="E40" i="24"/>
  <c r="E41" i="24"/>
  <c r="E42" i="24"/>
  <c r="E39" i="22"/>
  <c r="E40" i="22"/>
  <c r="E41" i="22"/>
  <c r="E42" i="22"/>
  <c r="E39" i="21"/>
  <c r="E40" i="21"/>
  <c r="E41" i="21"/>
  <c r="E42" i="21"/>
  <c r="E40" i="20"/>
  <c r="E41" i="20"/>
  <c r="E42" i="20"/>
  <c r="E43" i="20"/>
  <c r="E43" i="19"/>
  <c r="E44" i="19"/>
  <c r="E45" i="19"/>
  <c r="E46" i="19"/>
  <c r="E66" i="17"/>
  <c r="E67" i="17"/>
  <c r="E68" i="17"/>
  <c r="E49" i="28"/>
  <c r="E50" i="28"/>
  <c r="E51" i="28"/>
  <c r="E38" i="1"/>
  <c r="E41" i="1"/>
  <c r="E39" i="1"/>
  <c r="E41" i="31"/>
  <c r="E40" i="31"/>
  <c r="E39" i="31"/>
  <c r="N33" i="30"/>
  <c r="N34" i="30"/>
  <c r="O34" i="30"/>
  <c r="N35" i="30"/>
  <c r="O35" i="30"/>
  <c r="N36" i="30"/>
  <c r="O36" i="30"/>
  <c r="P36" i="30"/>
  <c r="N37" i="30"/>
  <c r="O37" i="30"/>
  <c r="P37" i="30"/>
  <c r="N38" i="30"/>
  <c r="O38" i="30"/>
  <c r="P38" i="30"/>
  <c r="N39" i="30"/>
  <c r="O39" i="30"/>
  <c r="P39" i="30"/>
  <c r="M40" i="30"/>
  <c r="N40" i="30"/>
  <c r="O40" i="30"/>
  <c r="P40" i="30"/>
  <c r="M41" i="30"/>
  <c r="N41" i="30"/>
  <c r="O41" i="30"/>
  <c r="P41" i="30"/>
  <c r="M42" i="30"/>
  <c r="N42" i="30"/>
  <c r="O42" i="30"/>
  <c r="P42" i="30"/>
  <c r="M43" i="30"/>
  <c r="N43" i="30"/>
  <c r="O43" i="30"/>
  <c r="P43" i="30"/>
  <c r="Q43" i="30"/>
  <c r="M44" i="30"/>
  <c r="N44" i="30"/>
  <c r="O44" i="30"/>
  <c r="P44" i="30"/>
  <c r="Q44" i="30"/>
  <c r="M45" i="30"/>
  <c r="N45" i="30"/>
  <c r="O45" i="30"/>
  <c r="P45" i="30"/>
  <c r="Q45" i="30"/>
  <c r="M46" i="30"/>
  <c r="N46" i="30"/>
  <c r="O46" i="30"/>
  <c r="P46" i="30"/>
  <c r="Q46" i="30"/>
  <c r="M47" i="30"/>
  <c r="N47" i="30"/>
  <c r="O47" i="30"/>
  <c r="P47" i="30"/>
  <c r="Q47" i="30"/>
  <c r="R47" i="30"/>
  <c r="M48" i="30"/>
  <c r="N48" i="30"/>
  <c r="O48" i="30"/>
  <c r="P48" i="30"/>
  <c r="Q48" i="30"/>
  <c r="R48" i="30"/>
  <c r="M49" i="30"/>
  <c r="N49" i="30"/>
  <c r="O49" i="30"/>
  <c r="P49" i="30"/>
  <c r="Q49" i="30"/>
  <c r="R49" i="30"/>
  <c r="M50" i="30"/>
  <c r="N50" i="30"/>
  <c r="O50" i="30"/>
  <c r="P50" i="30"/>
  <c r="Q50" i="30"/>
  <c r="R50" i="30"/>
  <c r="M51" i="30"/>
  <c r="N51" i="30"/>
  <c r="O51" i="30"/>
  <c r="P51" i="30"/>
  <c r="Q51" i="30"/>
  <c r="R51" i="30"/>
  <c r="M52" i="30"/>
  <c r="N52" i="30"/>
  <c r="O52" i="30"/>
  <c r="P52" i="30"/>
  <c r="Q52" i="30"/>
  <c r="R52" i="30"/>
  <c r="M53" i="30"/>
  <c r="N53" i="30"/>
  <c r="O53" i="30"/>
  <c r="P53" i="30"/>
  <c r="Q53" i="30"/>
  <c r="R53" i="30"/>
  <c r="M54" i="30"/>
  <c r="N54" i="30"/>
  <c r="O54" i="30"/>
  <c r="P54" i="30"/>
  <c r="Q54" i="30"/>
  <c r="R54" i="30"/>
  <c r="M55" i="30"/>
  <c r="N55" i="30"/>
  <c r="O55" i="30"/>
  <c r="P55" i="30"/>
  <c r="Q55" i="30"/>
  <c r="R55" i="30"/>
  <c r="M56" i="30"/>
  <c r="N56" i="30"/>
  <c r="O56" i="30"/>
  <c r="P56" i="30"/>
  <c r="Q56" i="30"/>
  <c r="R56" i="30"/>
  <c r="M57" i="30"/>
  <c r="N57" i="30"/>
  <c r="O57" i="30"/>
  <c r="P57" i="30"/>
  <c r="Q57" i="30"/>
  <c r="R57" i="30"/>
  <c r="M58" i="30"/>
  <c r="N58" i="30"/>
  <c r="O58" i="30"/>
  <c r="P58" i="30"/>
  <c r="Q58" i="30"/>
  <c r="R58" i="30"/>
  <c r="M59" i="30"/>
  <c r="N59" i="30"/>
  <c r="O59" i="30"/>
  <c r="P59" i="30"/>
  <c r="Q59" i="30"/>
  <c r="R59" i="30"/>
  <c r="M60" i="30"/>
  <c r="N60" i="30"/>
  <c r="O60" i="30"/>
  <c r="P60" i="30"/>
  <c r="Q60" i="30"/>
  <c r="R60" i="30"/>
  <c r="M61" i="30"/>
  <c r="N61" i="30"/>
  <c r="O61" i="30"/>
  <c r="P61" i="30"/>
  <c r="Q61" i="30"/>
  <c r="R61" i="30"/>
  <c r="M62" i="30"/>
  <c r="N62" i="30"/>
  <c r="O62" i="30"/>
  <c r="P62" i="30"/>
  <c r="Q62" i="30"/>
  <c r="R62" i="30"/>
  <c r="M63" i="30"/>
  <c r="N63" i="30"/>
  <c r="O63" i="30"/>
  <c r="P63" i="30"/>
  <c r="Q63" i="30"/>
  <c r="R63" i="30"/>
  <c r="N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32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32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32" i="23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3" i="23"/>
  <c r="E34" i="23"/>
  <c r="E35" i="23"/>
  <c r="E36" i="23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34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9" i="1"/>
  <c r="E10" i="1"/>
  <c r="E12" i="1"/>
  <c r="C90" i="30" l="1"/>
  <c r="D90" i="30"/>
  <c r="M90" i="30"/>
  <c r="J90" i="30"/>
  <c r="K90" i="30"/>
  <c r="Q90" i="30"/>
  <c r="L90" i="30"/>
  <c r="N90" i="30"/>
  <c r="P90" i="30"/>
  <c r="R90" i="30"/>
  <c r="B90" i="30"/>
  <c r="O90" i="30"/>
  <c r="C87" i="30"/>
  <c r="C88" i="30" s="1"/>
  <c r="D87" i="30"/>
  <c r="D88" i="30" s="1"/>
  <c r="Q87" i="30"/>
  <c r="Q88" i="30" s="1"/>
  <c r="M87" i="30"/>
  <c r="M88" i="30" s="1"/>
  <c r="J87" i="30"/>
  <c r="J88" i="30" s="1"/>
  <c r="K87" i="30"/>
  <c r="K88" i="30" s="1"/>
  <c r="B87" i="30"/>
  <c r="B88" i="30" s="1"/>
  <c r="L87" i="30"/>
  <c r="L88" i="30" s="1"/>
  <c r="N87" i="30"/>
  <c r="N88" i="30" s="1"/>
  <c r="P87" i="30"/>
  <c r="P88" i="30" s="1"/>
  <c r="O87" i="30"/>
  <c r="O88" i="30" s="1"/>
  <c r="R87" i="30"/>
  <c r="R88" i="30" s="1"/>
  <c r="X57" i="30"/>
  <c r="X45" i="30"/>
  <c r="X65" i="30"/>
  <c r="X43" i="30"/>
  <c r="X61" i="30"/>
  <c r="X53" i="30"/>
  <c r="X49" i="30"/>
  <c r="X44" i="30"/>
  <c r="X60" i="30"/>
  <c r="X56" i="30"/>
  <c r="X52" i="30"/>
  <c r="X48" i="30"/>
  <c r="X55" i="30"/>
  <c r="X47" i="30"/>
  <c r="X62" i="30"/>
  <c r="X58" i="30"/>
  <c r="X54" i="30"/>
  <c r="X50" i="30"/>
  <c r="X46" i="30"/>
  <c r="X67" i="30"/>
  <c r="X70" i="30"/>
  <c r="X41" i="30"/>
  <c r="X37" i="30"/>
  <c r="X33" i="30"/>
  <c r="X40" i="30"/>
  <c r="X36" i="30"/>
  <c r="X32" i="30"/>
  <c r="X39" i="30"/>
  <c r="X35" i="30"/>
  <c r="X64" i="30"/>
  <c r="X68" i="30"/>
  <c r="X66" i="30"/>
  <c r="X63" i="30"/>
  <c r="X59" i="30"/>
  <c r="X51" i="30"/>
  <c r="X69" i="30"/>
  <c r="X42" i="30"/>
  <c r="X38" i="30"/>
  <c r="X34" i="30"/>
  <c r="Y84" i="30" l="1"/>
  <c r="Y83" i="30"/>
  <c r="X90" i="30"/>
  <c r="Y82" i="30"/>
  <c r="Y81" i="30"/>
  <c r="Y80" i="30"/>
  <c r="X93" i="30"/>
  <c r="X87" i="30"/>
  <c r="X88" i="30" s="1"/>
  <c r="Y79" i="30"/>
  <c r="X92" i="30"/>
  <c r="Y38" i="30"/>
  <c r="Y54" i="30"/>
  <c r="Y70" i="30"/>
  <c r="Y65" i="30"/>
  <c r="Y47" i="30"/>
  <c r="Y63" i="30"/>
  <c r="Y49" i="30"/>
  <c r="Y44" i="30"/>
  <c r="Y60" i="30"/>
  <c r="Y76" i="30"/>
  <c r="Y57" i="30"/>
  <c r="Y34" i="30"/>
  <c r="Y59" i="30"/>
  <c r="Y40" i="30"/>
  <c r="Y41" i="30"/>
  <c r="Y42" i="30"/>
  <c r="Y58" i="30"/>
  <c r="Y74" i="30"/>
  <c r="Y33" i="30"/>
  <c r="Y77" i="30"/>
  <c r="Y35" i="30"/>
  <c r="Y51" i="30"/>
  <c r="Y67" i="30"/>
  <c r="Y61" i="30"/>
  <c r="Y32" i="30"/>
  <c r="Y48" i="30"/>
  <c r="Y64" i="30"/>
  <c r="Y69" i="30"/>
  <c r="Y66" i="30"/>
  <c r="Y75" i="30"/>
  <c r="Y72" i="30"/>
  <c r="Y46" i="30"/>
  <c r="Y62" i="30"/>
  <c r="Y78" i="30"/>
  <c r="Y45" i="30"/>
  <c r="Y39" i="30"/>
  <c r="Y55" i="30"/>
  <c r="Y71" i="30"/>
  <c r="Y73" i="30"/>
  <c r="Y36" i="30"/>
  <c r="Y52" i="30"/>
  <c r="Y68" i="30"/>
  <c r="Y50" i="30"/>
  <c r="Y53" i="30"/>
  <c r="Y43" i="30"/>
  <c r="Y37" i="30"/>
  <c r="Y56" i="30"/>
</calcChain>
</file>

<file path=xl/sharedStrings.xml><?xml version="1.0" encoding="utf-8"?>
<sst xmlns="http://schemas.openxmlformats.org/spreadsheetml/2006/main" count="205" uniqueCount="45">
  <si>
    <t>Oil</t>
  </si>
  <si>
    <t>Water</t>
  </si>
  <si>
    <t>Gas</t>
  </si>
  <si>
    <t>Water %</t>
  </si>
  <si>
    <t>per</t>
  </si>
  <si>
    <t>Barrel</t>
  </si>
  <si>
    <t>Annual Production History</t>
  </si>
  <si>
    <t>Year</t>
  </si>
  <si>
    <t>McLellan</t>
  </si>
  <si>
    <t>Sunniland</t>
  </si>
  <si>
    <t>Corkscrew</t>
  </si>
  <si>
    <t>Blackjack Creek</t>
  </si>
  <si>
    <t>Sunoco Felda</t>
  </si>
  <si>
    <t>West Felda</t>
  </si>
  <si>
    <t>Mid- Felda</t>
  </si>
  <si>
    <t>Lake Trafford</t>
  </si>
  <si>
    <t>Bear Island</t>
  </si>
  <si>
    <t>Lehigh Park</t>
  </si>
  <si>
    <t>Raccoon Point</t>
  </si>
  <si>
    <t>McLellan Field Annual Production History</t>
  </si>
  <si>
    <r>
      <t xml:space="preserve">            </t>
    </r>
    <r>
      <rPr>
        <b/>
        <i/>
        <u/>
        <sz val="20"/>
        <color indexed="8"/>
        <rFont val="Arial"/>
        <family val="2"/>
      </rPr>
      <t>Oil</t>
    </r>
  </si>
  <si>
    <t>Mt Carmel</t>
  </si>
  <si>
    <t>Coldwater Creek</t>
  </si>
  <si>
    <t>Bluff Springs</t>
  </si>
  <si>
    <t>McDavid</t>
  </si>
  <si>
    <t>Sweetwater Creek</t>
  </si>
  <si>
    <t>Baxter Island</t>
  </si>
  <si>
    <t>Pepper Hammock</t>
  </si>
  <si>
    <t>Seminole</t>
  </si>
  <si>
    <t>Townsend Canal</t>
  </si>
  <si>
    <t>Forty Mile Bend</t>
  </si>
  <si>
    <t>TOTAL</t>
  </si>
  <si>
    <t>Peak Production</t>
  </si>
  <si>
    <t>North Florida</t>
  </si>
  <si>
    <t>South Florida</t>
  </si>
  <si>
    <t>Jay</t>
  </si>
  <si>
    <t>Active Fields</t>
  </si>
  <si>
    <t>Inactive Fields</t>
  </si>
  <si>
    <t>Florida Oil Field Production Data</t>
  </si>
  <si>
    <t>ANNUAL TOTAL</t>
  </si>
  <si>
    <t>CUMULATIVE</t>
  </si>
  <si>
    <t>TAB LEGEND</t>
  </si>
  <si>
    <t>ACTIVE FIELDS</t>
  </si>
  <si>
    <t>INACTIVE FIELDS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</si>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</sst>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color indexed="57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i/>
      <sz val="16"/>
      <name val="Arial"/>
      <family val="2"/>
    </font>
    <font>
      <b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i/>
      <u/>
      <sz val="20"/>
      <color indexed="8"/>
      <name val="Arial"/>
      <family val="2"/>
    </font>
    <font>
      <b/>
      <sz val="20"/>
      <color indexed="20"/>
      <name val="Arial"/>
      <family val="2"/>
    </font>
    <font>
      <b/>
      <sz val="20"/>
      <color indexed="62"/>
      <name val="Arial"/>
      <family val="2"/>
    </font>
    <font>
      <b/>
      <sz val="20"/>
      <color indexed="56"/>
      <name val="Arial"/>
      <family val="2"/>
    </font>
    <font>
      <b/>
      <sz val="36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20"/>
      <color indexed="12"/>
      <name val="Arial"/>
      <family val="2"/>
    </font>
    <font>
      <sz val="20"/>
      <color indexed="12"/>
      <name val="Arial"/>
      <family val="2"/>
    </font>
    <font>
      <b/>
      <i/>
      <u/>
      <sz val="20"/>
      <color indexed="20"/>
      <name val="Arial"/>
      <family val="2"/>
    </font>
    <font>
      <sz val="20"/>
      <color indexed="20"/>
      <name val="Arial"/>
      <family val="2"/>
    </font>
    <font>
      <sz val="20"/>
      <color indexed="8"/>
      <name val="Arial"/>
      <family val="2"/>
    </font>
    <font>
      <b/>
      <sz val="10"/>
      <color indexed="9"/>
      <name val="Arial"/>
      <family val="2"/>
    </font>
    <font>
      <b/>
      <sz val="24"/>
      <color indexed="9"/>
      <name val="Arial"/>
      <family val="2"/>
    </font>
    <font>
      <sz val="20"/>
      <name val="Arial"/>
      <family val="2"/>
    </font>
    <font>
      <b/>
      <sz val="20"/>
      <color rgb="FF800080"/>
      <name val="Arial"/>
      <family val="2"/>
    </font>
    <font>
      <b/>
      <sz val="20"/>
      <color rgb="FF333399"/>
      <name val="Arial"/>
      <family val="2"/>
    </font>
    <font>
      <sz val="20"/>
      <color rgb="FF80008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20"/>
      <color indexed="57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10" fontId="2" fillId="2" borderId="0" xfId="0" applyNumberFormat="1" applyFont="1" applyFill="1"/>
    <xf numFmtId="0" fontId="8" fillId="2" borderId="0" xfId="0" applyFont="1" applyFill="1" applyAlignment="1">
      <alignment horizontal="left"/>
    </xf>
    <xf numFmtId="10" fontId="5" fillId="2" borderId="0" xfId="0" applyNumberFormat="1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164" fontId="9" fillId="2" borderId="0" xfId="1" applyNumberFormat="1" applyFont="1" applyFill="1"/>
    <xf numFmtId="3" fontId="12" fillId="2" borderId="0" xfId="0" applyNumberFormat="1" applyFont="1" applyFill="1"/>
    <xf numFmtId="3" fontId="13" fillId="2" borderId="0" xfId="0" applyNumberFormat="1" applyFont="1" applyFill="1"/>
    <xf numFmtId="10" fontId="9" fillId="2" borderId="0" xfId="0" applyNumberFormat="1" applyFont="1" applyFill="1"/>
    <xf numFmtId="3" fontId="9" fillId="2" borderId="0" xfId="0" applyNumberFormat="1" applyFont="1" applyFill="1"/>
    <xf numFmtId="3" fontId="14" fillId="2" borderId="0" xfId="0" applyNumberFormat="1" applyFont="1" applyFill="1"/>
    <xf numFmtId="0" fontId="1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2" borderId="0" xfId="0" applyFont="1" applyFill="1" applyAlignment="1">
      <alignment horizontal="center"/>
    </xf>
    <xf numFmtId="3" fontId="19" fillId="2" borderId="0" xfId="0" applyNumberFormat="1" applyFont="1" applyFill="1"/>
    <xf numFmtId="0" fontId="20" fillId="2" borderId="0" xfId="0" applyFont="1" applyFill="1" applyAlignment="1">
      <alignment horizontal="center"/>
    </xf>
    <xf numFmtId="3" fontId="21" fillId="2" borderId="0" xfId="0" applyNumberFormat="1" applyFont="1" applyFill="1"/>
    <xf numFmtId="3" fontId="22" fillId="2" borderId="0" xfId="0" applyNumberFormat="1" applyFont="1" applyFill="1"/>
    <xf numFmtId="0" fontId="10" fillId="2" borderId="0" xfId="0" applyFont="1" applyFill="1" applyAlignment="1">
      <alignment horizontal="right"/>
    </xf>
    <xf numFmtId="0" fontId="17" fillId="0" borderId="0" xfId="0" applyFont="1" applyAlignment="1">
      <alignment horizontal="center" wrapText="1"/>
    </xf>
    <xf numFmtId="3" fontId="0" fillId="0" borderId="0" xfId="0" applyNumberFormat="1"/>
    <xf numFmtId="0" fontId="7" fillId="2" borderId="0" xfId="0" applyFont="1" applyFill="1" applyAlignment="1">
      <alignment horizontal="right"/>
    </xf>
    <xf numFmtId="164" fontId="9" fillId="2" borderId="0" xfId="1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3" fontId="25" fillId="2" borderId="0" xfId="0" applyNumberFormat="1" applyFont="1" applyFill="1"/>
    <xf numFmtId="3" fontId="26" fillId="2" borderId="0" xfId="0" applyNumberFormat="1" applyFont="1" applyFill="1"/>
    <xf numFmtId="3" fontId="27" fillId="2" borderId="0" xfId="0" applyNumberFormat="1" applyFont="1" applyFill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3" fontId="0" fillId="0" borderId="12" xfId="0" applyNumberFormat="1" applyBorder="1" applyAlignment="1">
      <alignment horizontal="left" vertical="center"/>
    </xf>
    <xf numFmtId="3" fontId="0" fillId="0" borderId="15" xfId="0" applyNumberFormat="1" applyBorder="1" applyAlignment="1">
      <alignment horizontal="left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3" fontId="17" fillId="0" borderId="20" xfId="0" applyNumberFormat="1" applyFont="1" applyBorder="1" applyAlignment="1">
      <alignment horizontal="center" vertical="center"/>
    </xf>
    <xf numFmtId="0" fontId="23" fillId="3" borderId="23" xfId="0" applyFont="1" applyFill="1" applyBorder="1" applyAlignment="1">
      <alignment horizontal="center" wrapText="1"/>
    </xf>
    <xf numFmtId="0" fontId="23" fillId="3" borderId="24" xfId="0" applyFont="1" applyFill="1" applyBorder="1" applyAlignment="1">
      <alignment horizontal="center" wrapText="1"/>
    </xf>
    <xf numFmtId="0" fontId="23" fillId="3" borderId="25" xfId="0" applyFont="1" applyFill="1" applyBorder="1" applyAlignment="1">
      <alignment horizontal="center" wrapText="1"/>
    </xf>
    <xf numFmtId="3" fontId="0" fillId="0" borderId="3" xfId="0" applyNumberFormat="1" applyBorder="1"/>
    <xf numFmtId="3" fontId="0" fillId="0" borderId="4" xfId="0" applyNumberFormat="1" applyBorder="1"/>
    <xf numFmtId="3" fontId="0" fillId="0" borderId="26" xfId="0" applyNumberFormat="1" applyBorder="1" applyAlignment="1">
      <alignment horizontal="left" vertical="center"/>
    </xf>
    <xf numFmtId="3" fontId="0" fillId="0" borderId="28" xfId="0" applyNumberFormat="1" applyBorder="1" applyAlignment="1">
      <alignment horizontal="left" vertical="center"/>
    </xf>
    <xf numFmtId="3" fontId="0" fillId="0" borderId="17" xfId="0" applyNumberFormat="1" applyBorder="1" applyAlignment="1">
      <alignment horizontal="left" vertical="center"/>
    </xf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0" fontId="0" fillId="4" borderId="26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3" fontId="0" fillId="4" borderId="26" xfId="0" applyNumberFormat="1" applyFill="1" applyBorder="1" applyAlignment="1">
      <alignment vertical="center"/>
    </xf>
    <xf numFmtId="3" fontId="0" fillId="4" borderId="29" xfId="0" applyNumberFormat="1" applyFill="1" applyBorder="1" applyAlignment="1">
      <alignment vertical="center"/>
    </xf>
    <xf numFmtId="3" fontId="0" fillId="4" borderId="27" xfId="0" applyNumberFormat="1" applyFill="1" applyBorder="1" applyAlignment="1">
      <alignment vertical="center"/>
    </xf>
    <xf numFmtId="3" fontId="0" fillId="4" borderId="30" xfId="0" applyNumberFormat="1" applyFill="1" applyBorder="1" applyAlignment="1">
      <alignment vertical="center"/>
    </xf>
    <xf numFmtId="3" fontId="0" fillId="4" borderId="34" xfId="0" applyNumberFormat="1" applyFill="1" applyBorder="1" applyAlignment="1">
      <alignment vertical="center"/>
    </xf>
    <xf numFmtId="3" fontId="0" fillId="4" borderId="35" xfId="0" applyNumberFormat="1" applyFill="1" applyBorder="1" applyAlignment="1">
      <alignment vertical="center"/>
    </xf>
    <xf numFmtId="3" fontId="0" fillId="0" borderId="36" xfId="0" applyNumberFormat="1" applyBorder="1" applyAlignment="1">
      <alignment horizontal="left" vertical="center"/>
    </xf>
    <xf numFmtId="3" fontId="0" fillId="4" borderId="37" xfId="0" applyNumberFormat="1" applyFill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3" fontId="0" fillId="4" borderId="39" xfId="0" applyNumberFormat="1" applyFill="1" applyBorder="1" applyAlignment="1">
      <alignment vertical="center"/>
    </xf>
    <xf numFmtId="3" fontId="0" fillId="4" borderId="40" xfId="0" applyNumberFormat="1" applyFill="1" applyBorder="1" applyAlignment="1">
      <alignment vertical="center"/>
    </xf>
    <xf numFmtId="3" fontId="0" fillId="4" borderId="11" xfId="0" applyNumberFormat="1" applyFill="1" applyBorder="1" applyAlignment="1">
      <alignment vertical="center"/>
    </xf>
    <xf numFmtId="3" fontId="0" fillId="4" borderId="41" xfId="0" applyNumberFormat="1" applyFill="1" applyBorder="1" applyAlignment="1">
      <alignment vertical="center"/>
    </xf>
    <xf numFmtId="3" fontId="0" fillId="4" borderId="42" xfId="0" applyNumberFormat="1" applyFill="1" applyBorder="1" applyAlignment="1">
      <alignment vertical="center"/>
    </xf>
    <xf numFmtId="3" fontId="28" fillId="2" borderId="0" xfId="0" applyNumberFormat="1" applyFont="1" applyFill="1"/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10" fontId="29" fillId="2" borderId="0" xfId="0" applyNumberFormat="1" applyFont="1" applyFill="1"/>
    <xf numFmtId="10" fontId="31" fillId="2" borderId="0" xfId="0" applyNumberFormat="1" applyFont="1" applyFill="1"/>
    <xf numFmtId="0" fontId="29" fillId="2" borderId="0" xfId="0" applyFont="1" applyFill="1"/>
    <xf numFmtId="0" fontId="0" fillId="0" borderId="45" xfId="0" applyBorder="1"/>
    <xf numFmtId="0" fontId="0" fillId="0" borderId="46" xfId="0" applyBorder="1"/>
    <xf numFmtId="3" fontId="0" fillId="0" borderId="37" xfId="0" applyNumberFormat="1" applyBorder="1" applyAlignment="1">
      <alignment horizontal="left" vertical="center"/>
    </xf>
    <xf numFmtId="3" fontId="0" fillId="0" borderId="38" xfId="0" applyNumberFormat="1" applyBorder="1"/>
    <xf numFmtId="3" fontId="29" fillId="2" borderId="0" xfId="0" applyNumberFormat="1" applyFont="1" applyFill="1"/>
    <xf numFmtId="0" fontId="0" fillId="4" borderId="0" xfId="0" applyFill="1" applyAlignment="1">
      <alignment vertical="center"/>
    </xf>
    <xf numFmtId="0" fontId="0" fillId="4" borderId="46" xfId="0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29" fillId="2" borderId="0" xfId="0" applyFont="1" applyFill="1" applyAlignment="1">
      <alignment horizontal="right"/>
    </xf>
    <xf numFmtId="3" fontId="0" fillId="0" borderId="50" xfId="0" applyNumberFormat="1" applyBorder="1"/>
    <xf numFmtId="3" fontId="0" fillId="0" borderId="49" xfId="0" applyNumberForma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0" fontId="17" fillId="6" borderId="45" xfId="0" applyFont="1" applyFill="1" applyBorder="1" applyAlignment="1">
      <alignment horizontal="center"/>
    </xf>
    <xf numFmtId="0" fontId="17" fillId="6" borderId="46" xfId="0" applyFont="1" applyFill="1" applyBorder="1" applyAlignment="1">
      <alignment horizontal="center"/>
    </xf>
    <xf numFmtId="0" fontId="17" fillId="7" borderId="47" xfId="0" applyFont="1" applyFill="1" applyBorder="1" applyAlignment="1">
      <alignment horizontal="center"/>
    </xf>
    <xf numFmtId="0" fontId="17" fillId="7" borderId="48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17" fillId="5" borderId="45" xfId="0" applyFont="1" applyFill="1" applyBorder="1" applyAlignment="1">
      <alignment horizontal="center"/>
    </xf>
    <xf numFmtId="0" fontId="17" fillId="5" borderId="46" xfId="0" applyFont="1" applyFill="1" applyBorder="1" applyAlignment="1">
      <alignment horizontal="center"/>
    </xf>
    <xf numFmtId="0" fontId="0" fillId="4" borderId="0" xfId="0" applyFill="1" applyBorder="1" applyAlignment="1">
      <alignment vertical="center"/>
    </xf>
    <xf numFmtId="3" fontId="0" fillId="0" borderId="22" xfId="0" applyNumberFormat="1" applyBorder="1"/>
    <xf numFmtId="0" fontId="17" fillId="0" borderId="3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500" b="1" baseline="0"/>
              <a:t>Historical Oil Production in Florida</a:t>
            </a:r>
          </a:p>
        </c:rich>
      </c:tx>
      <c:layout>
        <c:manualLayout>
          <c:xMode val="edge"/>
          <c:yMode val="edge"/>
          <c:x val="7.4755658621617357E-2"/>
          <c:y val="4.2490847393019802E-2"/>
        </c:manualLayout>
      </c:layout>
      <c:overlay val="0"/>
      <c:spPr>
        <a:solidFill>
          <a:schemeClr val="bg1"/>
        </a:solidFill>
        <a:ln w="285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710317798800172E-2"/>
          <c:y val="2.3575094294954784E-2"/>
          <c:w val="0.92326309848586463"/>
          <c:h val="0.88125879048874167"/>
        </c:manualLayout>
      </c:layout>
      <c:areaChart>
        <c:grouping val="stacked"/>
        <c:varyColors val="0"/>
        <c:ser>
          <c:idx val="2"/>
          <c:order val="0"/>
          <c:tx>
            <c:strRef>
              <c:f>State!$B$4</c:f>
              <c:strCache>
                <c:ptCount val="1"/>
                <c:pt idx="0">
                  <c:v>Jay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State!$B$5:$B$85</c:f>
              <c:numCache>
                <c:formatCode>#,##0</c:formatCode>
                <c:ptCount val="81"/>
                <c:pt idx="27">
                  <c:v>6819</c:v>
                </c:pt>
                <c:pt idx="28">
                  <c:v>687080</c:v>
                </c:pt>
                <c:pt idx="29">
                  <c:v>12062344</c:v>
                </c:pt>
                <c:pt idx="30">
                  <c:v>27894547</c:v>
                </c:pt>
                <c:pt idx="31">
                  <c:v>31574636</c:v>
                </c:pt>
                <c:pt idx="32">
                  <c:v>31693209</c:v>
                </c:pt>
                <c:pt idx="33">
                  <c:v>33561648</c:v>
                </c:pt>
                <c:pt idx="34">
                  <c:v>35225341</c:v>
                </c:pt>
                <c:pt idx="35">
                  <c:v>36087305</c:v>
                </c:pt>
                <c:pt idx="36">
                  <c:v>36089373</c:v>
                </c:pt>
                <c:pt idx="37">
                  <c:v>31914848</c:v>
                </c:pt>
                <c:pt idx="38">
                  <c:v>24972497</c:v>
                </c:pt>
                <c:pt idx="39">
                  <c:v>16750425</c:v>
                </c:pt>
                <c:pt idx="40">
                  <c:v>12530827</c:v>
                </c:pt>
                <c:pt idx="41">
                  <c:v>8769649</c:v>
                </c:pt>
                <c:pt idx="42">
                  <c:v>6358259</c:v>
                </c:pt>
                <c:pt idx="43">
                  <c:v>5518771</c:v>
                </c:pt>
                <c:pt idx="44">
                  <c:v>4676964</c:v>
                </c:pt>
                <c:pt idx="45">
                  <c:v>4729067</c:v>
                </c:pt>
                <c:pt idx="46">
                  <c:v>4814354</c:v>
                </c:pt>
                <c:pt idx="47">
                  <c:v>3645049</c:v>
                </c:pt>
                <c:pt idx="48">
                  <c:v>2947539</c:v>
                </c:pt>
                <c:pt idx="49">
                  <c:v>3818658</c:v>
                </c:pt>
                <c:pt idx="50">
                  <c:v>3954826</c:v>
                </c:pt>
                <c:pt idx="51">
                  <c:v>4159336</c:v>
                </c:pt>
                <c:pt idx="52">
                  <c:v>3810967</c:v>
                </c:pt>
                <c:pt idx="53">
                  <c:v>3895660</c:v>
                </c:pt>
                <c:pt idx="54">
                  <c:v>3759700</c:v>
                </c:pt>
                <c:pt idx="55">
                  <c:v>3592132</c:v>
                </c:pt>
                <c:pt idx="56">
                  <c:v>3540332</c:v>
                </c:pt>
                <c:pt idx="57">
                  <c:v>3385659</c:v>
                </c:pt>
                <c:pt idx="58">
                  <c:v>3106905</c:v>
                </c:pt>
                <c:pt idx="59">
                  <c:v>2466319</c:v>
                </c:pt>
                <c:pt idx="60">
                  <c:v>2230230</c:v>
                </c:pt>
                <c:pt idx="61">
                  <c:v>1947583</c:v>
                </c:pt>
                <c:pt idx="62">
                  <c:v>1632289</c:v>
                </c:pt>
                <c:pt idx="63">
                  <c:v>1402653</c:v>
                </c:pt>
                <c:pt idx="64">
                  <c:v>1244895</c:v>
                </c:pt>
                <c:pt idx="65">
                  <c:v>1143918</c:v>
                </c:pt>
                <c:pt idx="66">
                  <c:v>12419</c:v>
                </c:pt>
                <c:pt idx="67">
                  <c:v>913841</c:v>
                </c:pt>
                <c:pt idx="68">
                  <c:v>1103626</c:v>
                </c:pt>
                <c:pt idx="69">
                  <c:v>1219898</c:v>
                </c:pt>
                <c:pt idx="70">
                  <c:v>1340826</c:v>
                </c:pt>
                <c:pt idx="71">
                  <c:v>1462733</c:v>
                </c:pt>
                <c:pt idx="72">
                  <c:v>1477713</c:v>
                </c:pt>
                <c:pt idx="73">
                  <c:v>1394924</c:v>
                </c:pt>
                <c:pt idx="74">
                  <c:v>1350474</c:v>
                </c:pt>
                <c:pt idx="75">
                  <c:v>1275441</c:v>
                </c:pt>
                <c:pt idx="76">
                  <c:v>1220928</c:v>
                </c:pt>
                <c:pt idx="77">
                  <c:v>936081</c:v>
                </c:pt>
                <c:pt idx="78">
                  <c:v>1057420</c:v>
                </c:pt>
                <c:pt idx="79">
                  <c:v>851726</c:v>
                </c:pt>
                <c:pt idx="80">
                  <c:v>688766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4-4D09-8D8D-37C8CECADBE4}"/>
            </c:ext>
          </c:extLst>
        </c:ser>
        <c:ser>
          <c:idx val="3"/>
          <c:order val="1"/>
          <c:tx>
            <c:strRef>
              <c:f>State!$C$4</c:f>
              <c:strCache>
                <c:ptCount val="1"/>
                <c:pt idx="0">
                  <c:v>Blackjack Creek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State!$C$5:$C$85</c:f>
              <c:numCache>
                <c:formatCode>#,##0</c:formatCode>
                <c:ptCount val="81"/>
                <c:pt idx="29">
                  <c:v>36074</c:v>
                </c:pt>
                <c:pt idx="30">
                  <c:v>313</c:v>
                </c:pt>
                <c:pt idx="31">
                  <c:v>0</c:v>
                </c:pt>
                <c:pt idx="32">
                  <c:v>4596936</c:v>
                </c:pt>
                <c:pt idx="33">
                  <c:v>5459247</c:v>
                </c:pt>
                <c:pt idx="34">
                  <c:v>5667962</c:v>
                </c:pt>
                <c:pt idx="35">
                  <c:v>5857725</c:v>
                </c:pt>
                <c:pt idx="36">
                  <c:v>5761034</c:v>
                </c:pt>
                <c:pt idx="37">
                  <c:v>6068865</c:v>
                </c:pt>
                <c:pt idx="38">
                  <c:v>5802624</c:v>
                </c:pt>
                <c:pt idx="39">
                  <c:v>5350349</c:v>
                </c:pt>
                <c:pt idx="40">
                  <c:v>3645928</c:v>
                </c:pt>
                <c:pt idx="41">
                  <c:v>2216417</c:v>
                </c:pt>
                <c:pt idx="42">
                  <c:v>1455467</c:v>
                </c:pt>
                <c:pt idx="43">
                  <c:v>888837</c:v>
                </c:pt>
                <c:pt idx="44">
                  <c:v>695496</c:v>
                </c:pt>
                <c:pt idx="45">
                  <c:v>462464</c:v>
                </c:pt>
                <c:pt idx="46">
                  <c:v>517142</c:v>
                </c:pt>
                <c:pt idx="47">
                  <c:v>500219</c:v>
                </c:pt>
                <c:pt idx="48">
                  <c:v>412269</c:v>
                </c:pt>
                <c:pt idx="49">
                  <c:v>392969</c:v>
                </c:pt>
                <c:pt idx="50">
                  <c:v>360943</c:v>
                </c:pt>
                <c:pt idx="51">
                  <c:v>354722</c:v>
                </c:pt>
                <c:pt idx="52">
                  <c:v>301964</c:v>
                </c:pt>
                <c:pt idx="53">
                  <c:v>272750</c:v>
                </c:pt>
                <c:pt idx="54">
                  <c:v>260560</c:v>
                </c:pt>
                <c:pt idx="55">
                  <c:v>264604</c:v>
                </c:pt>
                <c:pt idx="56">
                  <c:v>208334</c:v>
                </c:pt>
                <c:pt idx="57">
                  <c:v>179095</c:v>
                </c:pt>
                <c:pt idx="58">
                  <c:v>131199</c:v>
                </c:pt>
                <c:pt idx="59">
                  <c:v>14234</c:v>
                </c:pt>
                <c:pt idx="60">
                  <c:v>0</c:v>
                </c:pt>
                <c:pt idx="61">
                  <c:v>46314</c:v>
                </c:pt>
                <c:pt idx="62">
                  <c:v>86587</c:v>
                </c:pt>
                <c:pt idx="63">
                  <c:v>103839</c:v>
                </c:pt>
                <c:pt idx="64">
                  <c:v>93813</c:v>
                </c:pt>
                <c:pt idx="65">
                  <c:v>88144</c:v>
                </c:pt>
                <c:pt idx="66">
                  <c:v>69387</c:v>
                </c:pt>
                <c:pt idx="67">
                  <c:v>88241</c:v>
                </c:pt>
                <c:pt idx="68">
                  <c:v>98850</c:v>
                </c:pt>
                <c:pt idx="69">
                  <c:v>82680</c:v>
                </c:pt>
                <c:pt idx="70">
                  <c:v>88916</c:v>
                </c:pt>
                <c:pt idx="71">
                  <c:v>72311</c:v>
                </c:pt>
                <c:pt idx="72">
                  <c:v>83159</c:v>
                </c:pt>
                <c:pt idx="73">
                  <c:v>71502</c:v>
                </c:pt>
                <c:pt idx="74">
                  <c:v>73725</c:v>
                </c:pt>
                <c:pt idx="75">
                  <c:v>63791</c:v>
                </c:pt>
                <c:pt idx="76">
                  <c:v>51239</c:v>
                </c:pt>
                <c:pt idx="77">
                  <c:v>21341</c:v>
                </c:pt>
                <c:pt idx="78">
                  <c:v>32677</c:v>
                </c:pt>
                <c:pt idx="79">
                  <c:v>33114</c:v>
                </c:pt>
                <c:pt idx="80">
                  <c:v>30490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4-4D09-8D8D-37C8CECADBE4}"/>
            </c:ext>
          </c:extLst>
        </c:ser>
        <c:ser>
          <c:idx val="4"/>
          <c:order val="2"/>
          <c:tx>
            <c:strRef>
              <c:f>State!$D$4</c:f>
              <c:strCache>
                <c:ptCount val="1"/>
                <c:pt idx="0">
                  <c:v>McLellan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State!$D$5:$D$83</c:f>
              <c:numCache>
                <c:formatCode>#,##0</c:formatCode>
                <c:ptCount val="79"/>
                <c:pt idx="43">
                  <c:v>37771</c:v>
                </c:pt>
                <c:pt idx="44">
                  <c:v>27870</c:v>
                </c:pt>
                <c:pt idx="45">
                  <c:v>64107</c:v>
                </c:pt>
                <c:pt idx="46">
                  <c:v>44541</c:v>
                </c:pt>
                <c:pt idx="47">
                  <c:v>27745</c:v>
                </c:pt>
                <c:pt idx="48">
                  <c:v>38675</c:v>
                </c:pt>
                <c:pt idx="49">
                  <c:v>35927</c:v>
                </c:pt>
                <c:pt idx="50">
                  <c:v>32901</c:v>
                </c:pt>
                <c:pt idx="51">
                  <c:v>24842</c:v>
                </c:pt>
                <c:pt idx="52">
                  <c:v>17238</c:v>
                </c:pt>
                <c:pt idx="53">
                  <c:v>17594</c:v>
                </c:pt>
                <c:pt idx="54">
                  <c:v>15112</c:v>
                </c:pt>
                <c:pt idx="55">
                  <c:v>14506</c:v>
                </c:pt>
                <c:pt idx="56">
                  <c:v>12087</c:v>
                </c:pt>
                <c:pt idx="57">
                  <c:v>14402</c:v>
                </c:pt>
                <c:pt idx="58">
                  <c:v>9503</c:v>
                </c:pt>
                <c:pt idx="59">
                  <c:v>5234</c:v>
                </c:pt>
                <c:pt idx="60">
                  <c:v>48</c:v>
                </c:pt>
                <c:pt idx="61">
                  <c:v>9</c:v>
                </c:pt>
                <c:pt idx="62">
                  <c:v>0</c:v>
                </c:pt>
                <c:pt idx="63">
                  <c:v>77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24-4D09-8D8D-37C8CECADBE4}"/>
            </c:ext>
          </c:extLst>
        </c:ser>
        <c:ser>
          <c:idx val="5"/>
          <c:order val="3"/>
          <c:tx>
            <c:strRef>
              <c:f>State!$E$4</c:f>
              <c:strCache>
                <c:ptCount val="1"/>
                <c:pt idx="0">
                  <c:v>Mt Carmel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State!$E$5:$E$85</c:f>
              <c:numCache>
                <c:formatCode>#,##0</c:formatCode>
                <c:ptCount val="81"/>
                <c:pt idx="28">
                  <c:v>2177</c:v>
                </c:pt>
                <c:pt idx="29">
                  <c:v>197426</c:v>
                </c:pt>
                <c:pt idx="30">
                  <c:v>195779</c:v>
                </c:pt>
                <c:pt idx="31">
                  <c:v>186340</c:v>
                </c:pt>
                <c:pt idx="32">
                  <c:v>565160</c:v>
                </c:pt>
                <c:pt idx="33">
                  <c:v>585137</c:v>
                </c:pt>
                <c:pt idx="34">
                  <c:v>533165</c:v>
                </c:pt>
                <c:pt idx="35">
                  <c:v>548434</c:v>
                </c:pt>
                <c:pt idx="36">
                  <c:v>609261</c:v>
                </c:pt>
                <c:pt idx="37">
                  <c:v>495685</c:v>
                </c:pt>
                <c:pt idx="38">
                  <c:v>250552</c:v>
                </c:pt>
                <c:pt idx="39">
                  <c:v>103031</c:v>
                </c:pt>
                <c:pt idx="40">
                  <c:v>92988</c:v>
                </c:pt>
                <c:pt idx="41">
                  <c:v>79557</c:v>
                </c:pt>
                <c:pt idx="42">
                  <c:v>68416</c:v>
                </c:pt>
                <c:pt idx="43">
                  <c:v>45649</c:v>
                </c:pt>
                <c:pt idx="44">
                  <c:v>31312</c:v>
                </c:pt>
                <c:pt idx="45">
                  <c:v>41668</c:v>
                </c:pt>
                <c:pt idx="46">
                  <c:v>12520</c:v>
                </c:pt>
                <c:pt idx="47">
                  <c:v>20290</c:v>
                </c:pt>
                <c:pt idx="48">
                  <c:v>19984</c:v>
                </c:pt>
                <c:pt idx="49">
                  <c:v>10944</c:v>
                </c:pt>
                <c:pt idx="50">
                  <c:v>28746</c:v>
                </c:pt>
                <c:pt idx="51">
                  <c:v>20725</c:v>
                </c:pt>
                <c:pt idx="52">
                  <c:v>2737</c:v>
                </c:pt>
                <c:pt idx="53">
                  <c:v>76</c:v>
                </c:pt>
                <c:pt idx="76">
                  <c:v>227268</c:v>
                </c:pt>
                <c:pt idx="77">
                  <c:v>124467</c:v>
                </c:pt>
                <c:pt idx="78">
                  <c:v>53678</c:v>
                </c:pt>
                <c:pt idx="79">
                  <c:v>48193</c:v>
                </c:pt>
                <c:pt idx="80">
                  <c:v>29381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4-4D09-8D8D-37C8CECADBE4}"/>
            </c:ext>
          </c:extLst>
        </c:ser>
        <c:ser>
          <c:idx val="6"/>
          <c:order val="4"/>
          <c:tx>
            <c:strRef>
              <c:f>State!$F$4</c:f>
              <c:strCache>
                <c:ptCount val="1"/>
                <c:pt idx="0">
                  <c:v>Coldwater Creek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State!$F$5:$F$83</c:f>
              <c:numCache>
                <c:formatCode>#,##0</c:formatCode>
                <c:ptCount val="79"/>
                <c:pt idx="44">
                  <c:v>1306</c:v>
                </c:pt>
                <c:pt idx="45">
                  <c:v>3816</c:v>
                </c:pt>
                <c:pt idx="46">
                  <c:v>1766</c:v>
                </c:pt>
                <c:pt idx="47">
                  <c:v>17773</c:v>
                </c:pt>
                <c:pt idx="48">
                  <c:v>525</c:v>
                </c:pt>
                <c:pt idx="49">
                  <c:v>7805</c:v>
                </c:pt>
                <c:pt idx="50">
                  <c:v>9357</c:v>
                </c:pt>
                <c:pt idx="51">
                  <c:v>32699</c:v>
                </c:pt>
                <c:pt idx="52">
                  <c:v>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24-4D09-8D8D-37C8CECADBE4}"/>
            </c:ext>
          </c:extLst>
        </c:ser>
        <c:ser>
          <c:idx val="7"/>
          <c:order val="5"/>
          <c:tx>
            <c:strRef>
              <c:f>State!$G$4</c:f>
              <c:strCache>
                <c:ptCount val="1"/>
                <c:pt idx="0">
                  <c:v>Bluff Springs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State!$G$5:$G$83</c:f>
              <c:numCache>
                <c:formatCode>#,##0</c:formatCode>
                <c:ptCount val="79"/>
                <c:pt idx="43">
                  <c:v>133373</c:v>
                </c:pt>
                <c:pt idx="44">
                  <c:v>43434</c:v>
                </c:pt>
                <c:pt idx="45">
                  <c:v>26737</c:v>
                </c:pt>
                <c:pt idx="46">
                  <c:v>15889</c:v>
                </c:pt>
                <c:pt idx="47">
                  <c:v>13215</c:v>
                </c:pt>
                <c:pt idx="48">
                  <c:v>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24-4D09-8D8D-37C8CECADBE4}"/>
            </c:ext>
          </c:extLst>
        </c:ser>
        <c:ser>
          <c:idx val="8"/>
          <c:order val="6"/>
          <c:tx>
            <c:strRef>
              <c:f>State!$H$4</c:f>
              <c:strCache>
                <c:ptCount val="1"/>
                <c:pt idx="0">
                  <c:v>McDavid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State!$H$5:$H$83</c:f>
              <c:numCache>
                <c:formatCode>#,##0</c:formatCode>
                <c:ptCount val="79"/>
                <c:pt idx="45">
                  <c:v>38559</c:v>
                </c:pt>
                <c:pt idx="46">
                  <c:v>82789</c:v>
                </c:pt>
                <c:pt idx="47">
                  <c:v>22085</c:v>
                </c:pt>
                <c:pt idx="48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24-4D09-8D8D-37C8CECADBE4}"/>
            </c:ext>
          </c:extLst>
        </c:ser>
        <c:ser>
          <c:idx val="9"/>
          <c:order val="7"/>
          <c:tx>
            <c:strRef>
              <c:f>State!$I$4</c:f>
              <c:strCache>
                <c:ptCount val="1"/>
                <c:pt idx="0">
                  <c:v>Sweetwater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State!$I$5:$I$83</c:f>
              <c:numCache>
                <c:formatCode>#,##0</c:formatCode>
                <c:ptCount val="79"/>
                <c:pt idx="34">
                  <c:v>2046</c:v>
                </c:pt>
                <c:pt idx="35">
                  <c:v>6595</c:v>
                </c:pt>
                <c:pt idx="36">
                  <c:v>3282</c:v>
                </c:pt>
                <c:pt idx="37">
                  <c:v>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24-4D09-8D8D-37C8CECADBE4}"/>
            </c:ext>
          </c:extLst>
        </c:ser>
        <c:ser>
          <c:idx val="10"/>
          <c:order val="8"/>
          <c:tx>
            <c:strRef>
              <c:f>State!$J$4</c:f>
              <c:strCache>
                <c:ptCount val="1"/>
                <c:pt idx="0">
                  <c:v>Sunniland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State!$J$5:$J$85</c:f>
              <c:numCache>
                <c:formatCode>#,##0</c:formatCode>
                <c:ptCount val="81"/>
                <c:pt idx="0">
                  <c:v>4032</c:v>
                </c:pt>
                <c:pt idx="1">
                  <c:v>11838</c:v>
                </c:pt>
                <c:pt idx="2">
                  <c:v>27510</c:v>
                </c:pt>
                <c:pt idx="3">
                  <c:v>56884</c:v>
                </c:pt>
                <c:pt idx="4">
                  <c:v>259345</c:v>
                </c:pt>
                <c:pt idx="5">
                  <c:v>291221</c:v>
                </c:pt>
                <c:pt idx="6">
                  <c:v>441720</c:v>
                </c:pt>
                <c:pt idx="7">
                  <c:v>486021</c:v>
                </c:pt>
                <c:pt idx="8">
                  <c:v>596043</c:v>
                </c:pt>
                <c:pt idx="9">
                  <c:v>591855</c:v>
                </c:pt>
                <c:pt idx="10">
                  <c:v>541284</c:v>
                </c:pt>
                <c:pt idx="11">
                  <c:v>526222</c:v>
                </c:pt>
                <c:pt idx="12">
                  <c:v>483365</c:v>
                </c:pt>
                <c:pt idx="13">
                  <c:v>480381</c:v>
                </c:pt>
                <c:pt idx="14">
                  <c:v>459612</c:v>
                </c:pt>
                <c:pt idx="15">
                  <c:v>445886</c:v>
                </c:pt>
                <c:pt idx="16">
                  <c:v>386251</c:v>
                </c:pt>
                <c:pt idx="17">
                  <c:v>368978</c:v>
                </c:pt>
                <c:pt idx="18">
                  <c:v>374240</c:v>
                </c:pt>
                <c:pt idx="19">
                  <c:v>414673</c:v>
                </c:pt>
                <c:pt idx="20">
                  <c:v>463642</c:v>
                </c:pt>
                <c:pt idx="21">
                  <c:v>600686</c:v>
                </c:pt>
                <c:pt idx="22">
                  <c:v>777219</c:v>
                </c:pt>
                <c:pt idx="23">
                  <c:v>801968</c:v>
                </c:pt>
                <c:pt idx="24">
                  <c:v>585374</c:v>
                </c:pt>
                <c:pt idx="25">
                  <c:v>581455</c:v>
                </c:pt>
                <c:pt idx="26">
                  <c:v>790593</c:v>
                </c:pt>
                <c:pt idx="27">
                  <c:v>722534</c:v>
                </c:pt>
                <c:pt idx="28">
                  <c:v>671118</c:v>
                </c:pt>
                <c:pt idx="29">
                  <c:v>523185</c:v>
                </c:pt>
                <c:pt idx="30">
                  <c:v>564026</c:v>
                </c:pt>
                <c:pt idx="31">
                  <c:v>541523</c:v>
                </c:pt>
                <c:pt idx="32">
                  <c:v>506643</c:v>
                </c:pt>
                <c:pt idx="33">
                  <c:v>472945</c:v>
                </c:pt>
                <c:pt idx="34">
                  <c:v>488902</c:v>
                </c:pt>
                <c:pt idx="35">
                  <c:v>428761</c:v>
                </c:pt>
                <c:pt idx="36">
                  <c:v>383016</c:v>
                </c:pt>
                <c:pt idx="37">
                  <c:v>295417</c:v>
                </c:pt>
                <c:pt idx="38">
                  <c:v>220598</c:v>
                </c:pt>
                <c:pt idx="39">
                  <c:v>167335</c:v>
                </c:pt>
                <c:pt idx="40">
                  <c:v>202578</c:v>
                </c:pt>
                <c:pt idx="41">
                  <c:v>160454</c:v>
                </c:pt>
                <c:pt idx="42">
                  <c:v>129841</c:v>
                </c:pt>
                <c:pt idx="43">
                  <c:v>53546</c:v>
                </c:pt>
                <c:pt idx="44">
                  <c:v>28077</c:v>
                </c:pt>
                <c:pt idx="45">
                  <c:v>30459</c:v>
                </c:pt>
                <c:pt idx="46">
                  <c:v>5325</c:v>
                </c:pt>
                <c:pt idx="47">
                  <c:v>0.01</c:v>
                </c:pt>
                <c:pt idx="48">
                  <c:v>433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2044</c:v>
                </c:pt>
                <c:pt idx="55">
                  <c:v>2461</c:v>
                </c:pt>
                <c:pt idx="56">
                  <c:v>0.01</c:v>
                </c:pt>
                <c:pt idx="57">
                  <c:v>0.01</c:v>
                </c:pt>
                <c:pt idx="58">
                  <c:v>9711</c:v>
                </c:pt>
                <c:pt idx="59">
                  <c:v>9060</c:v>
                </c:pt>
                <c:pt idx="60">
                  <c:v>7906</c:v>
                </c:pt>
                <c:pt idx="61">
                  <c:v>9155</c:v>
                </c:pt>
                <c:pt idx="62">
                  <c:v>11758</c:v>
                </c:pt>
                <c:pt idx="63">
                  <c:v>11977</c:v>
                </c:pt>
                <c:pt idx="64">
                  <c:v>7388</c:v>
                </c:pt>
                <c:pt idx="65">
                  <c:v>17237</c:v>
                </c:pt>
                <c:pt idx="66">
                  <c:v>6639</c:v>
                </c:pt>
                <c:pt idx="67">
                  <c:v>8668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0.01</c:v>
                </c:pt>
                <c:pt idx="72">
                  <c:v>0.01</c:v>
                </c:pt>
                <c:pt idx="73">
                  <c:v>0.01</c:v>
                </c:pt>
                <c:pt idx="74">
                  <c:v>0.01</c:v>
                </c:pt>
                <c:pt idx="75">
                  <c:v>0.01</c:v>
                </c:pt>
                <c:pt idx="76">
                  <c:v>0.01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24-4D09-8D8D-37C8CECADBE4}"/>
            </c:ext>
          </c:extLst>
        </c:ser>
        <c:ser>
          <c:idx val="11"/>
          <c:order val="9"/>
          <c:tx>
            <c:strRef>
              <c:f>State!$K$4</c:f>
              <c:strCache>
                <c:ptCount val="1"/>
                <c:pt idx="0">
                  <c:v>Sunoco Felda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State!$K$5:$K$84</c:f>
              <c:numCache>
                <c:formatCode>#,##0</c:formatCode>
                <c:ptCount val="80"/>
                <c:pt idx="21">
                  <c:v>19222</c:v>
                </c:pt>
                <c:pt idx="22">
                  <c:v>686996</c:v>
                </c:pt>
                <c:pt idx="23">
                  <c:v>981556</c:v>
                </c:pt>
                <c:pt idx="24">
                  <c:v>937797</c:v>
                </c:pt>
                <c:pt idx="25">
                  <c:v>839926</c:v>
                </c:pt>
                <c:pt idx="26">
                  <c:v>704622</c:v>
                </c:pt>
                <c:pt idx="27">
                  <c:v>686335</c:v>
                </c:pt>
                <c:pt idx="28">
                  <c:v>635465</c:v>
                </c:pt>
                <c:pt idx="29">
                  <c:v>579407</c:v>
                </c:pt>
                <c:pt idx="30">
                  <c:v>603336</c:v>
                </c:pt>
                <c:pt idx="31">
                  <c:v>559960</c:v>
                </c:pt>
                <c:pt idx="32">
                  <c:v>552263</c:v>
                </c:pt>
                <c:pt idx="33">
                  <c:v>551772</c:v>
                </c:pt>
                <c:pt idx="34">
                  <c:v>442786</c:v>
                </c:pt>
                <c:pt idx="35">
                  <c:v>329276</c:v>
                </c:pt>
                <c:pt idx="36">
                  <c:v>281924</c:v>
                </c:pt>
                <c:pt idx="37">
                  <c:v>308075</c:v>
                </c:pt>
                <c:pt idx="38">
                  <c:v>220598</c:v>
                </c:pt>
                <c:pt idx="39">
                  <c:v>268251</c:v>
                </c:pt>
                <c:pt idx="40">
                  <c:v>270831</c:v>
                </c:pt>
                <c:pt idx="41">
                  <c:v>227939</c:v>
                </c:pt>
                <c:pt idx="42">
                  <c:v>188532</c:v>
                </c:pt>
                <c:pt idx="43">
                  <c:v>165685</c:v>
                </c:pt>
                <c:pt idx="44">
                  <c:v>136823</c:v>
                </c:pt>
                <c:pt idx="45">
                  <c:v>82636</c:v>
                </c:pt>
                <c:pt idx="46">
                  <c:v>36591</c:v>
                </c:pt>
                <c:pt idx="47">
                  <c:v>28194</c:v>
                </c:pt>
                <c:pt idx="48">
                  <c:v>26766</c:v>
                </c:pt>
                <c:pt idx="49">
                  <c:v>14605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24-4D09-8D8D-37C8CECADBE4}"/>
            </c:ext>
          </c:extLst>
        </c:ser>
        <c:ser>
          <c:idx val="12"/>
          <c:order val="10"/>
          <c:tx>
            <c:strRef>
              <c:f>State!$L$4</c:f>
              <c:strCache>
                <c:ptCount val="1"/>
                <c:pt idx="0">
                  <c:v>West Felda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State!$L$5:$L$84</c:f>
              <c:numCache>
                <c:formatCode>#,##0</c:formatCode>
                <c:ptCount val="80"/>
                <c:pt idx="23">
                  <c:v>5114</c:v>
                </c:pt>
                <c:pt idx="24">
                  <c:v>9793</c:v>
                </c:pt>
                <c:pt idx="25">
                  <c:v>21682</c:v>
                </c:pt>
                <c:pt idx="26">
                  <c:v>120393</c:v>
                </c:pt>
                <c:pt idx="27">
                  <c:v>1482556</c:v>
                </c:pt>
                <c:pt idx="28">
                  <c:v>3151559</c:v>
                </c:pt>
                <c:pt idx="29">
                  <c:v>3294628</c:v>
                </c:pt>
                <c:pt idx="30">
                  <c:v>3196531</c:v>
                </c:pt>
                <c:pt idx="31">
                  <c:v>3146800</c:v>
                </c:pt>
                <c:pt idx="32">
                  <c:v>3371787</c:v>
                </c:pt>
                <c:pt idx="33">
                  <c:v>3012674</c:v>
                </c:pt>
                <c:pt idx="34">
                  <c:v>2840503</c:v>
                </c:pt>
                <c:pt idx="35">
                  <c:v>2431292</c:v>
                </c:pt>
                <c:pt idx="36">
                  <c:v>2176319</c:v>
                </c:pt>
                <c:pt idx="37">
                  <c:v>2025432</c:v>
                </c:pt>
                <c:pt idx="38">
                  <c:v>1688711</c:v>
                </c:pt>
                <c:pt idx="39">
                  <c:v>1616950</c:v>
                </c:pt>
                <c:pt idx="40">
                  <c:v>1431654</c:v>
                </c:pt>
                <c:pt idx="41">
                  <c:v>1321000</c:v>
                </c:pt>
                <c:pt idx="42">
                  <c:v>1146947</c:v>
                </c:pt>
                <c:pt idx="43">
                  <c:v>918659</c:v>
                </c:pt>
                <c:pt idx="44">
                  <c:v>1032969</c:v>
                </c:pt>
                <c:pt idx="45">
                  <c:v>634923</c:v>
                </c:pt>
                <c:pt idx="46">
                  <c:v>494652</c:v>
                </c:pt>
                <c:pt idx="47">
                  <c:v>379755</c:v>
                </c:pt>
                <c:pt idx="48">
                  <c:v>353518</c:v>
                </c:pt>
                <c:pt idx="49">
                  <c:v>308706</c:v>
                </c:pt>
                <c:pt idx="50">
                  <c:v>322061</c:v>
                </c:pt>
                <c:pt idx="51">
                  <c:v>353456</c:v>
                </c:pt>
                <c:pt idx="52">
                  <c:v>357942</c:v>
                </c:pt>
                <c:pt idx="53">
                  <c:v>348892</c:v>
                </c:pt>
                <c:pt idx="54">
                  <c:v>513332</c:v>
                </c:pt>
                <c:pt idx="55">
                  <c:v>462007</c:v>
                </c:pt>
                <c:pt idx="56">
                  <c:v>283639</c:v>
                </c:pt>
                <c:pt idx="57">
                  <c:v>269603</c:v>
                </c:pt>
                <c:pt idx="58">
                  <c:v>277692</c:v>
                </c:pt>
                <c:pt idx="59">
                  <c:v>282309</c:v>
                </c:pt>
                <c:pt idx="60">
                  <c:v>282262</c:v>
                </c:pt>
                <c:pt idx="61">
                  <c:v>261712</c:v>
                </c:pt>
                <c:pt idx="62">
                  <c:v>239954</c:v>
                </c:pt>
                <c:pt idx="63">
                  <c:v>260770</c:v>
                </c:pt>
                <c:pt idx="64">
                  <c:v>210597</c:v>
                </c:pt>
                <c:pt idx="65">
                  <c:v>196092</c:v>
                </c:pt>
                <c:pt idx="66">
                  <c:v>167601</c:v>
                </c:pt>
                <c:pt idx="67">
                  <c:v>161005</c:v>
                </c:pt>
                <c:pt idx="68">
                  <c:v>183399</c:v>
                </c:pt>
                <c:pt idx="69">
                  <c:v>239547</c:v>
                </c:pt>
                <c:pt idx="70">
                  <c:v>225062</c:v>
                </c:pt>
                <c:pt idx="71">
                  <c:v>187347</c:v>
                </c:pt>
                <c:pt idx="72">
                  <c:v>225659</c:v>
                </c:pt>
                <c:pt idx="73">
                  <c:v>169519</c:v>
                </c:pt>
                <c:pt idx="74">
                  <c:v>196494</c:v>
                </c:pt>
                <c:pt idx="75">
                  <c:v>193792</c:v>
                </c:pt>
                <c:pt idx="76">
                  <c:v>183330</c:v>
                </c:pt>
                <c:pt idx="77">
                  <c:v>167104</c:v>
                </c:pt>
                <c:pt idx="78">
                  <c:v>116212</c:v>
                </c:pt>
                <c:pt idx="79">
                  <c:v>80117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24-4D09-8D8D-37C8CECADBE4}"/>
            </c:ext>
          </c:extLst>
        </c:ser>
        <c:ser>
          <c:idx val="13"/>
          <c:order val="11"/>
          <c:tx>
            <c:strRef>
              <c:f>State!$M$4</c:f>
              <c:strCache>
                <c:ptCount val="1"/>
                <c:pt idx="0">
                  <c:v>Mid- Felda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State!$M$5:$M$83</c:f>
              <c:numCache>
                <c:formatCode>#,##0</c:formatCode>
                <c:ptCount val="79"/>
                <c:pt idx="35">
                  <c:v>85738</c:v>
                </c:pt>
                <c:pt idx="36">
                  <c:v>118655</c:v>
                </c:pt>
                <c:pt idx="37">
                  <c:v>163024</c:v>
                </c:pt>
                <c:pt idx="38">
                  <c:v>129276</c:v>
                </c:pt>
                <c:pt idx="39">
                  <c:v>109119</c:v>
                </c:pt>
                <c:pt idx="40">
                  <c:v>114923</c:v>
                </c:pt>
                <c:pt idx="41">
                  <c:v>83869</c:v>
                </c:pt>
                <c:pt idx="42">
                  <c:v>107639</c:v>
                </c:pt>
                <c:pt idx="43">
                  <c:v>61652</c:v>
                </c:pt>
                <c:pt idx="44">
                  <c:v>88085</c:v>
                </c:pt>
                <c:pt idx="45">
                  <c:v>79221</c:v>
                </c:pt>
                <c:pt idx="46">
                  <c:v>77195</c:v>
                </c:pt>
                <c:pt idx="47">
                  <c:v>70059</c:v>
                </c:pt>
                <c:pt idx="48">
                  <c:v>55813</c:v>
                </c:pt>
                <c:pt idx="49">
                  <c:v>54148</c:v>
                </c:pt>
                <c:pt idx="50">
                  <c:v>38435</c:v>
                </c:pt>
                <c:pt idx="51">
                  <c:v>17074</c:v>
                </c:pt>
                <c:pt idx="52">
                  <c:v>10299</c:v>
                </c:pt>
                <c:pt idx="53">
                  <c:v>18850</c:v>
                </c:pt>
                <c:pt idx="54">
                  <c:v>8815</c:v>
                </c:pt>
                <c:pt idx="55">
                  <c:v>6069</c:v>
                </c:pt>
                <c:pt idx="56">
                  <c:v>50</c:v>
                </c:pt>
                <c:pt idx="57">
                  <c:v>100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485</c:v>
                </c:pt>
                <c:pt idx="77">
                  <c:v>5139</c:v>
                </c:pt>
                <c:pt idx="78">
                  <c:v>13414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24-4D09-8D8D-37C8CECADBE4}"/>
            </c:ext>
          </c:extLst>
        </c:ser>
        <c:ser>
          <c:idx val="14"/>
          <c:order val="12"/>
          <c:tx>
            <c:strRef>
              <c:f>State!$N$4</c:f>
              <c:strCache>
                <c:ptCount val="1"/>
                <c:pt idx="0">
                  <c:v>Lake Trafford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State!$N$5:$N$83</c:f>
              <c:numCache>
                <c:formatCode>#,##0</c:formatCode>
                <c:ptCount val="79"/>
                <c:pt idx="26">
                  <c:v>21464</c:v>
                </c:pt>
                <c:pt idx="27">
                  <c:v>25806</c:v>
                </c:pt>
                <c:pt idx="28">
                  <c:v>24021</c:v>
                </c:pt>
                <c:pt idx="29">
                  <c:v>23206</c:v>
                </c:pt>
                <c:pt idx="30">
                  <c:v>16739</c:v>
                </c:pt>
                <c:pt idx="31">
                  <c:v>11590</c:v>
                </c:pt>
                <c:pt idx="32">
                  <c:v>9461</c:v>
                </c:pt>
                <c:pt idx="33">
                  <c:v>5879</c:v>
                </c:pt>
                <c:pt idx="34">
                  <c:v>11421</c:v>
                </c:pt>
                <c:pt idx="35">
                  <c:v>15972</c:v>
                </c:pt>
                <c:pt idx="36">
                  <c:v>13880</c:v>
                </c:pt>
                <c:pt idx="37">
                  <c:v>13224</c:v>
                </c:pt>
                <c:pt idx="38">
                  <c:v>13018</c:v>
                </c:pt>
                <c:pt idx="39">
                  <c:v>12396</c:v>
                </c:pt>
                <c:pt idx="40">
                  <c:v>12369</c:v>
                </c:pt>
                <c:pt idx="41">
                  <c:v>11963</c:v>
                </c:pt>
                <c:pt idx="42">
                  <c:v>11710</c:v>
                </c:pt>
                <c:pt idx="43">
                  <c:v>11095</c:v>
                </c:pt>
                <c:pt idx="44">
                  <c:v>10742</c:v>
                </c:pt>
                <c:pt idx="45">
                  <c:v>1790</c:v>
                </c:pt>
                <c:pt idx="46">
                  <c:v>0.01</c:v>
                </c:pt>
                <c:pt idx="47">
                  <c:v>138</c:v>
                </c:pt>
                <c:pt idx="48">
                  <c:v>157</c:v>
                </c:pt>
                <c:pt idx="49">
                  <c:v>200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1423</c:v>
                </c:pt>
                <c:pt idx="54">
                  <c:v>1022</c:v>
                </c:pt>
                <c:pt idx="55">
                  <c:v>822</c:v>
                </c:pt>
                <c:pt idx="56">
                  <c:v>1082</c:v>
                </c:pt>
                <c:pt idx="57">
                  <c:v>501</c:v>
                </c:pt>
                <c:pt idx="58">
                  <c:v>4295</c:v>
                </c:pt>
                <c:pt idx="59">
                  <c:v>2682</c:v>
                </c:pt>
                <c:pt idx="60">
                  <c:v>1221</c:v>
                </c:pt>
                <c:pt idx="61">
                  <c:v>376</c:v>
                </c:pt>
                <c:pt idx="62">
                  <c:v>430</c:v>
                </c:pt>
                <c:pt idx="63">
                  <c:v>458</c:v>
                </c:pt>
                <c:pt idx="64">
                  <c:v>1047</c:v>
                </c:pt>
                <c:pt idx="65">
                  <c:v>4089</c:v>
                </c:pt>
                <c:pt idx="66">
                  <c:v>2415</c:v>
                </c:pt>
                <c:pt idx="67">
                  <c:v>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24-4D09-8D8D-37C8CECADBE4}"/>
            </c:ext>
          </c:extLst>
        </c:ser>
        <c:ser>
          <c:idx val="15"/>
          <c:order val="13"/>
          <c:tx>
            <c:strRef>
              <c:f>State!$O$4</c:f>
              <c:strCache>
                <c:ptCount val="1"/>
                <c:pt idx="0">
                  <c:v>Bear Island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State!$O$5:$O$85</c:f>
              <c:numCache>
                <c:formatCode>#,##0</c:formatCode>
                <c:ptCount val="81"/>
                <c:pt idx="29">
                  <c:v>3885</c:v>
                </c:pt>
                <c:pt idx="30">
                  <c:v>105732</c:v>
                </c:pt>
                <c:pt idx="31">
                  <c:v>170485</c:v>
                </c:pt>
                <c:pt idx="32">
                  <c:v>330006</c:v>
                </c:pt>
                <c:pt idx="33">
                  <c:v>571642</c:v>
                </c:pt>
                <c:pt idx="34">
                  <c:v>899732</c:v>
                </c:pt>
                <c:pt idx="35">
                  <c:v>914080</c:v>
                </c:pt>
                <c:pt idx="36">
                  <c:v>1061161</c:v>
                </c:pt>
                <c:pt idx="37">
                  <c:v>1039907</c:v>
                </c:pt>
                <c:pt idx="38">
                  <c:v>944245</c:v>
                </c:pt>
                <c:pt idx="39">
                  <c:v>880931</c:v>
                </c:pt>
                <c:pt idx="40">
                  <c:v>820101</c:v>
                </c:pt>
                <c:pt idx="41">
                  <c:v>771792</c:v>
                </c:pt>
                <c:pt idx="42">
                  <c:v>685248</c:v>
                </c:pt>
                <c:pt idx="43">
                  <c:v>439550</c:v>
                </c:pt>
                <c:pt idx="44">
                  <c:v>351562</c:v>
                </c:pt>
                <c:pt idx="45">
                  <c:v>337823</c:v>
                </c:pt>
                <c:pt idx="46">
                  <c:v>245024</c:v>
                </c:pt>
                <c:pt idx="47">
                  <c:v>186987</c:v>
                </c:pt>
                <c:pt idx="48">
                  <c:v>142821</c:v>
                </c:pt>
                <c:pt idx="49">
                  <c:v>102486</c:v>
                </c:pt>
                <c:pt idx="50">
                  <c:v>97297</c:v>
                </c:pt>
                <c:pt idx="51">
                  <c:v>123877</c:v>
                </c:pt>
                <c:pt idx="52">
                  <c:v>90125</c:v>
                </c:pt>
                <c:pt idx="53">
                  <c:v>95331</c:v>
                </c:pt>
                <c:pt idx="54">
                  <c:v>207417</c:v>
                </c:pt>
                <c:pt idx="55">
                  <c:v>119536</c:v>
                </c:pt>
                <c:pt idx="56">
                  <c:v>30120</c:v>
                </c:pt>
                <c:pt idx="57">
                  <c:v>85180</c:v>
                </c:pt>
                <c:pt idx="58">
                  <c:v>179102</c:v>
                </c:pt>
                <c:pt idx="59">
                  <c:v>165345</c:v>
                </c:pt>
                <c:pt idx="60">
                  <c:v>138650</c:v>
                </c:pt>
                <c:pt idx="61">
                  <c:v>104087</c:v>
                </c:pt>
                <c:pt idx="62">
                  <c:v>135402</c:v>
                </c:pt>
                <c:pt idx="63">
                  <c:v>121678</c:v>
                </c:pt>
                <c:pt idx="64">
                  <c:v>90345</c:v>
                </c:pt>
                <c:pt idx="65">
                  <c:v>81722</c:v>
                </c:pt>
                <c:pt idx="66">
                  <c:v>59613</c:v>
                </c:pt>
                <c:pt idx="67">
                  <c:v>76779</c:v>
                </c:pt>
                <c:pt idx="68">
                  <c:v>64034</c:v>
                </c:pt>
                <c:pt idx="69">
                  <c:v>60451</c:v>
                </c:pt>
                <c:pt idx="70">
                  <c:v>70913</c:v>
                </c:pt>
                <c:pt idx="71">
                  <c:v>85754</c:v>
                </c:pt>
                <c:pt idx="72">
                  <c:v>69590</c:v>
                </c:pt>
                <c:pt idx="73">
                  <c:v>50853</c:v>
                </c:pt>
                <c:pt idx="74">
                  <c:v>74257</c:v>
                </c:pt>
                <c:pt idx="75">
                  <c:v>93117</c:v>
                </c:pt>
                <c:pt idx="76">
                  <c:v>86428</c:v>
                </c:pt>
                <c:pt idx="77">
                  <c:v>81851</c:v>
                </c:pt>
                <c:pt idx="78">
                  <c:v>81322</c:v>
                </c:pt>
                <c:pt idx="79">
                  <c:v>43151</c:v>
                </c:pt>
                <c:pt idx="80">
                  <c:v>35361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24-4D09-8D8D-37C8CECADBE4}"/>
            </c:ext>
          </c:extLst>
        </c:ser>
        <c:ser>
          <c:idx val="16"/>
          <c:order val="14"/>
          <c:tx>
            <c:strRef>
              <c:f>State!$P$4</c:f>
              <c:strCache>
                <c:ptCount val="1"/>
                <c:pt idx="0">
                  <c:v>Lehigh Park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State!$P$5:$P$85</c:f>
              <c:numCache>
                <c:formatCode>#,##0</c:formatCode>
                <c:ptCount val="81"/>
                <c:pt idx="31">
                  <c:v>44276</c:v>
                </c:pt>
                <c:pt idx="32">
                  <c:v>39943</c:v>
                </c:pt>
                <c:pt idx="33">
                  <c:v>215286</c:v>
                </c:pt>
                <c:pt idx="34">
                  <c:v>485329</c:v>
                </c:pt>
                <c:pt idx="35">
                  <c:v>826097</c:v>
                </c:pt>
                <c:pt idx="36">
                  <c:v>664285</c:v>
                </c:pt>
                <c:pt idx="37">
                  <c:v>560565</c:v>
                </c:pt>
                <c:pt idx="38">
                  <c:v>466616</c:v>
                </c:pt>
                <c:pt idx="39">
                  <c:v>341667</c:v>
                </c:pt>
                <c:pt idx="40">
                  <c:v>299243</c:v>
                </c:pt>
                <c:pt idx="41">
                  <c:v>330756</c:v>
                </c:pt>
                <c:pt idx="42">
                  <c:v>261720</c:v>
                </c:pt>
                <c:pt idx="43">
                  <c:v>184978</c:v>
                </c:pt>
                <c:pt idx="44">
                  <c:v>170490</c:v>
                </c:pt>
                <c:pt idx="45">
                  <c:v>168605</c:v>
                </c:pt>
                <c:pt idx="46">
                  <c:v>104109</c:v>
                </c:pt>
                <c:pt idx="47">
                  <c:v>56006</c:v>
                </c:pt>
                <c:pt idx="48">
                  <c:v>51753</c:v>
                </c:pt>
                <c:pt idx="49">
                  <c:v>49064</c:v>
                </c:pt>
                <c:pt idx="50">
                  <c:v>47235</c:v>
                </c:pt>
                <c:pt idx="51">
                  <c:v>50153</c:v>
                </c:pt>
                <c:pt idx="52">
                  <c:v>43271</c:v>
                </c:pt>
                <c:pt idx="53">
                  <c:v>52941</c:v>
                </c:pt>
                <c:pt idx="54">
                  <c:v>53177</c:v>
                </c:pt>
                <c:pt idx="55">
                  <c:v>49151</c:v>
                </c:pt>
                <c:pt idx="56">
                  <c:v>44537</c:v>
                </c:pt>
                <c:pt idx="57">
                  <c:v>41352</c:v>
                </c:pt>
                <c:pt idx="58">
                  <c:v>23353</c:v>
                </c:pt>
                <c:pt idx="59">
                  <c:v>34603</c:v>
                </c:pt>
                <c:pt idx="60">
                  <c:v>18609</c:v>
                </c:pt>
                <c:pt idx="61">
                  <c:v>31669</c:v>
                </c:pt>
                <c:pt idx="62">
                  <c:v>20579</c:v>
                </c:pt>
                <c:pt idx="63">
                  <c:v>32917</c:v>
                </c:pt>
                <c:pt idx="64">
                  <c:v>31993</c:v>
                </c:pt>
                <c:pt idx="65">
                  <c:v>27192</c:v>
                </c:pt>
                <c:pt idx="66">
                  <c:v>27332</c:v>
                </c:pt>
                <c:pt idx="67">
                  <c:v>24897</c:v>
                </c:pt>
                <c:pt idx="68">
                  <c:v>25499</c:v>
                </c:pt>
                <c:pt idx="69">
                  <c:v>26993</c:v>
                </c:pt>
                <c:pt idx="70">
                  <c:v>19080</c:v>
                </c:pt>
                <c:pt idx="71">
                  <c:v>19928</c:v>
                </c:pt>
                <c:pt idx="72">
                  <c:v>6039</c:v>
                </c:pt>
                <c:pt idx="73">
                  <c:v>9513</c:v>
                </c:pt>
                <c:pt idx="74">
                  <c:v>16786</c:v>
                </c:pt>
                <c:pt idx="75">
                  <c:v>5232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C24-4D09-8D8D-37C8CECADBE4}"/>
            </c:ext>
          </c:extLst>
        </c:ser>
        <c:ser>
          <c:idx val="17"/>
          <c:order val="15"/>
          <c:tx>
            <c:strRef>
              <c:f>State!$Q$4</c:f>
              <c:strCache>
                <c:ptCount val="1"/>
                <c:pt idx="0">
                  <c:v>Raccoon Point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State!$Q$5:$Q$83</c:f>
              <c:numCache>
                <c:formatCode>#,##0</c:formatCode>
                <c:ptCount val="79"/>
                <c:pt idx="38">
                  <c:v>1982</c:v>
                </c:pt>
                <c:pt idx="39">
                  <c:v>603</c:v>
                </c:pt>
                <c:pt idx="40">
                  <c:v>18703</c:v>
                </c:pt>
                <c:pt idx="41">
                  <c:v>421450</c:v>
                </c:pt>
                <c:pt idx="42">
                  <c:v>934026</c:v>
                </c:pt>
                <c:pt idx="43">
                  <c:v>793221</c:v>
                </c:pt>
                <c:pt idx="44">
                  <c:v>754428</c:v>
                </c:pt>
                <c:pt idx="45">
                  <c:v>830838</c:v>
                </c:pt>
                <c:pt idx="46">
                  <c:v>682866</c:v>
                </c:pt>
                <c:pt idx="47">
                  <c:v>576876</c:v>
                </c:pt>
                <c:pt idx="48">
                  <c:v>546552</c:v>
                </c:pt>
                <c:pt idx="49">
                  <c:v>512882</c:v>
                </c:pt>
                <c:pt idx="50">
                  <c:v>625142</c:v>
                </c:pt>
                <c:pt idx="51">
                  <c:v>871897</c:v>
                </c:pt>
                <c:pt idx="52">
                  <c:v>991719</c:v>
                </c:pt>
                <c:pt idx="53">
                  <c:v>1536131</c:v>
                </c:pt>
                <c:pt idx="54">
                  <c:v>1506177</c:v>
                </c:pt>
                <c:pt idx="55">
                  <c:v>1439689</c:v>
                </c:pt>
                <c:pt idx="56">
                  <c:v>745835</c:v>
                </c:pt>
                <c:pt idx="57">
                  <c:v>597853</c:v>
                </c:pt>
                <c:pt idx="58">
                  <c:v>624686</c:v>
                </c:pt>
                <c:pt idx="59">
                  <c:v>629957</c:v>
                </c:pt>
                <c:pt idx="60">
                  <c:v>545036</c:v>
                </c:pt>
                <c:pt idx="61">
                  <c:v>444796</c:v>
                </c:pt>
                <c:pt idx="62">
                  <c:v>427622</c:v>
                </c:pt>
                <c:pt idx="63">
                  <c:v>396055</c:v>
                </c:pt>
                <c:pt idx="64">
                  <c:v>371026</c:v>
                </c:pt>
                <c:pt idx="65">
                  <c:v>380204</c:v>
                </c:pt>
                <c:pt idx="66">
                  <c:v>328592</c:v>
                </c:pt>
                <c:pt idx="67">
                  <c:v>462209</c:v>
                </c:pt>
                <c:pt idx="68">
                  <c:v>511391</c:v>
                </c:pt>
                <c:pt idx="69">
                  <c:v>504582</c:v>
                </c:pt>
                <c:pt idx="70">
                  <c:v>401102</c:v>
                </c:pt>
                <c:pt idx="71">
                  <c:v>371754</c:v>
                </c:pt>
                <c:pt idx="72">
                  <c:v>319218</c:v>
                </c:pt>
                <c:pt idx="73">
                  <c:v>214939</c:v>
                </c:pt>
                <c:pt idx="74">
                  <c:v>187188</c:v>
                </c:pt>
                <c:pt idx="75">
                  <c:v>182486</c:v>
                </c:pt>
                <c:pt idx="76">
                  <c:v>139086</c:v>
                </c:pt>
                <c:pt idx="77">
                  <c:v>131696</c:v>
                </c:pt>
                <c:pt idx="78">
                  <c:v>115656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24-4D09-8D8D-37C8CECADBE4}"/>
            </c:ext>
          </c:extLst>
        </c:ser>
        <c:ser>
          <c:idx val="18"/>
          <c:order val="16"/>
          <c:tx>
            <c:strRef>
              <c:f>State!$R$4</c:f>
              <c:strCache>
                <c:ptCount val="1"/>
                <c:pt idx="0">
                  <c:v>Corkscrew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State!$R$5:$R$83</c:f>
              <c:numCache>
                <c:formatCode>#,##0</c:formatCode>
                <c:ptCount val="79"/>
                <c:pt idx="42">
                  <c:v>9472</c:v>
                </c:pt>
                <c:pt idx="43">
                  <c:v>73578</c:v>
                </c:pt>
                <c:pt idx="44">
                  <c:v>173537</c:v>
                </c:pt>
                <c:pt idx="45">
                  <c:v>159838</c:v>
                </c:pt>
                <c:pt idx="46">
                  <c:v>108037</c:v>
                </c:pt>
                <c:pt idx="47">
                  <c:v>92446</c:v>
                </c:pt>
                <c:pt idx="48">
                  <c:v>86547</c:v>
                </c:pt>
                <c:pt idx="49">
                  <c:v>84256</c:v>
                </c:pt>
                <c:pt idx="50">
                  <c:v>70189</c:v>
                </c:pt>
                <c:pt idx="51">
                  <c:v>61667</c:v>
                </c:pt>
                <c:pt idx="52">
                  <c:v>47136</c:v>
                </c:pt>
                <c:pt idx="53">
                  <c:v>48474</c:v>
                </c:pt>
                <c:pt idx="54">
                  <c:v>49142</c:v>
                </c:pt>
                <c:pt idx="55">
                  <c:v>19843</c:v>
                </c:pt>
                <c:pt idx="56">
                  <c:v>22565</c:v>
                </c:pt>
                <c:pt idx="57">
                  <c:v>50874</c:v>
                </c:pt>
                <c:pt idx="58">
                  <c:v>59186</c:v>
                </c:pt>
                <c:pt idx="59">
                  <c:v>46561</c:v>
                </c:pt>
                <c:pt idx="60">
                  <c:v>38257</c:v>
                </c:pt>
                <c:pt idx="61">
                  <c:v>29684</c:v>
                </c:pt>
                <c:pt idx="62">
                  <c:v>30092</c:v>
                </c:pt>
                <c:pt idx="63">
                  <c:v>29429</c:v>
                </c:pt>
                <c:pt idx="64">
                  <c:v>26669</c:v>
                </c:pt>
                <c:pt idx="65">
                  <c:v>16923</c:v>
                </c:pt>
                <c:pt idx="66">
                  <c:v>22377</c:v>
                </c:pt>
                <c:pt idx="67">
                  <c:v>40025</c:v>
                </c:pt>
                <c:pt idx="68">
                  <c:v>36655</c:v>
                </c:pt>
                <c:pt idx="69">
                  <c:v>36993</c:v>
                </c:pt>
                <c:pt idx="70">
                  <c:v>28124</c:v>
                </c:pt>
                <c:pt idx="71">
                  <c:v>33355</c:v>
                </c:pt>
                <c:pt idx="72">
                  <c:v>26137</c:v>
                </c:pt>
                <c:pt idx="73">
                  <c:v>22788</c:v>
                </c:pt>
                <c:pt idx="74">
                  <c:v>24314</c:v>
                </c:pt>
                <c:pt idx="75">
                  <c:v>25210</c:v>
                </c:pt>
                <c:pt idx="76">
                  <c:v>23163</c:v>
                </c:pt>
                <c:pt idx="77">
                  <c:v>20767</c:v>
                </c:pt>
                <c:pt idx="78">
                  <c:v>21822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24-4D09-8D8D-37C8CECADBE4}"/>
            </c:ext>
          </c:extLst>
        </c:ser>
        <c:ser>
          <c:idx val="19"/>
          <c:order val="17"/>
          <c:tx>
            <c:strRef>
              <c:f>State!$S$4</c:f>
              <c:strCache>
                <c:ptCount val="1"/>
                <c:pt idx="0">
                  <c:v>Baxter Island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State!$S$5:$S$83</c:f>
              <c:numCache>
                <c:formatCode>#,##0</c:formatCode>
                <c:ptCount val="79"/>
                <c:pt idx="34">
                  <c:v>1046</c:v>
                </c:pt>
                <c:pt idx="35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24-4D09-8D8D-37C8CECADBE4}"/>
            </c:ext>
          </c:extLst>
        </c:ser>
        <c:ser>
          <c:idx val="20"/>
          <c:order val="18"/>
          <c:tx>
            <c:strRef>
              <c:f>State!$T$4</c:f>
              <c:strCache>
                <c:ptCount val="1"/>
                <c:pt idx="0">
                  <c:v>Pepper Hammock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State!$T$5:$T$83</c:f>
              <c:numCache>
                <c:formatCode>#,##0</c:formatCode>
                <c:ptCount val="79"/>
                <c:pt idx="35">
                  <c:v>343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C24-4D09-8D8D-37C8CECADBE4}"/>
            </c:ext>
          </c:extLst>
        </c:ser>
        <c:ser>
          <c:idx val="21"/>
          <c:order val="19"/>
          <c:tx>
            <c:strRef>
              <c:f>State!$U$4</c:f>
              <c:strCache>
                <c:ptCount val="1"/>
                <c:pt idx="0">
                  <c:v>Seminole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State!$U$5:$U$83</c:f>
              <c:numCache>
                <c:formatCode>#,##0</c:formatCode>
                <c:ptCount val="79"/>
                <c:pt idx="30">
                  <c:v>1342</c:v>
                </c:pt>
                <c:pt idx="31">
                  <c:v>8005</c:v>
                </c:pt>
                <c:pt idx="32">
                  <c:v>25016</c:v>
                </c:pt>
                <c:pt idx="33">
                  <c:v>24280</c:v>
                </c:pt>
                <c:pt idx="34">
                  <c:v>22290</c:v>
                </c:pt>
                <c:pt idx="35">
                  <c:v>3822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C24-4D09-8D8D-37C8CECADBE4}"/>
            </c:ext>
          </c:extLst>
        </c:ser>
        <c:ser>
          <c:idx val="22"/>
          <c:order val="20"/>
          <c:tx>
            <c:strRef>
              <c:f>State!$V$4</c:f>
              <c:strCache>
                <c:ptCount val="1"/>
                <c:pt idx="0">
                  <c:v>Townsend Canal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State!$V$5:$V$83</c:f>
              <c:numCache>
                <c:formatCode>#,##0</c:formatCode>
                <c:ptCount val="79"/>
                <c:pt idx="39">
                  <c:v>22309</c:v>
                </c:pt>
                <c:pt idx="40">
                  <c:v>35429</c:v>
                </c:pt>
                <c:pt idx="41">
                  <c:v>67123</c:v>
                </c:pt>
                <c:pt idx="42">
                  <c:v>99866</c:v>
                </c:pt>
                <c:pt idx="43">
                  <c:v>56700</c:v>
                </c:pt>
                <c:pt idx="44">
                  <c:v>47817</c:v>
                </c:pt>
                <c:pt idx="45">
                  <c:v>30451</c:v>
                </c:pt>
                <c:pt idx="46">
                  <c:v>45419</c:v>
                </c:pt>
                <c:pt idx="47">
                  <c:v>35901</c:v>
                </c:pt>
                <c:pt idx="48">
                  <c:v>29624</c:v>
                </c:pt>
                <c:pt idx="49">
                  <c:v>30378</c:v>
                </c:pt>
                <c:pt idx="50">
                  <c:v>16994</c:v>
                </c:pt>
                <c:pt idx="51">
                  <c:v>2590</c:v>
                </c:pt>
                <c:pt idx="52">
                  <c:v>4816</c:v>
                </c:pt>
                <c:pt idx="53">
                  <c:v>3832</c:v>
                </c:pt>
                <c:pt idx="54">
                  <c:v>4273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24-4D09-8D8D-37C8CECADBE4}"/>
            </c:ext>
          </c:extLst>
        </c:ser>
        <c:ser>
          <c:idx val="0"/>
          <c:order val="21"/>
          <c:tx>
            <c:strRef>
              <c:f>State!$W$4</c:f>
              <c:strCache>
                <c:ptCount val="1"/>
                <c:pt idx="0">
                  <c:v>Forty Mile Bend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State!$A$5:$A$85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State!$W$5:$W$84</c:f>
              <c:numCache>
                <c:formatCode>#,##0</c:formatCode>
                <c:ptCount val="80"/>
                <c:pt idx="11">
                  <c:v>21599</c:v>
                </c:pt>
                <c:pt idx="12">
                  <c:v>11257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C24-4D09-8D8D-37C8CECA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252040"/>
        <c:axId val="542249416"/>
      </c:areaChart>
      <c:catAx>
        <c:axId val="542252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baseline="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49416"/>
        <c:crosses val="autoZero"/>
        <c:auto val="1"/>
        <c:lblAlgn val="ctr"/>
        <c:lblOffset val="100"/>
        <c:noMultiLvlLbl val="0"/>
      </c:catAx>
      <c:valAx>
        <c:axId val="54224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52040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1.3085830048227245E-2"/>
                <c:y val="0.244820541065506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2400" b="1" baseline="0"/>
                    <a:t>Millions of Barrels Produced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94492494622447E-2"/>
          <c:y val="0.13394757970033511"/>
          <c:w val="0.31787922743222319"/>
          <c:h val="0.49711140671342557"/>
        </c:manualLayout>
      </c:layout>
      <c:overlay val="0"/>
      <c:spPr>
        <a:solidFill>
          <a:schemeClr val="bg1">
            <a:alpha val="93000"/>
          </a:schemeClr>
        </a:solidFill>
        <a:ln w="285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Lehigh Park Field Water Cut History</a:t>
            </a:r>
          </a:p>
        </c:rich>
      </c:tx>
      <c:layout>
        <c:manualLayout>
          <c:xMode val="edge"/>
          <c:yMode val="edge"/>
          <c:x val="0.21957446808510639"/>
          <c:y val="2.808112324492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63829787234043"/>
          <c:y val="0.21840873634945399"/>
          <c:w val="0.79489361702127659"/>
          <c:h val="0.5787831513260530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'Lehigh Park'!$A$11:$A$59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'Lehigh Park'!$E$11:$E$59</c:f>
              <c:numCache>
                <c:formatCode>0.00%</c:formatCode>
                <c:ptCount val="49"/>
                <c:pt idx="0">
                  <c:v>0.29636869288835915</c:v>
                </c:pt>
                <c:pt idx="1">
                  <c:v>0.57579201138499769</c:v>
                </c:pt>
                <c:pt idx="2">
                  <c:v>0.48371299962349129</c:v>
                </c:pt>
                <c:pt idx="3">
                  <c:v>0.5673878221555867</c:v>
                </c:pt>
                <c:pt idx="4">
                  <c:v>0.65787276514853454</c:v>
                </c:pt>
                <c:pt idx="5">
                  <c:v>0.74951583783433207</c:v>
                </c:pt>
                <c:pt idx="6">
                  <c:v>0.82509377693103092</c:v>
                </c:pt>
                <c:pt idx="7">
                  <c:v>0.88111236890896949</c:v>
                </c:pt>
                <c:pt idx="8">
                  <c:v>0.91299796415434742</c:v>
                </c:pt>
                <c:pt idx="9">
                  <c:v>0.91819728569921155</c:v>
                </c:pt>
                <c:pt idx="10">
                  <c:v>0.92033197179550053</c:v>
                </c:pt>
                <c:pt idx="11">
                  <c:v>0.93090685413933205</c:v>
                </c:pt>
                <c:pt idx="12">
                  <c:v>0.92152598774471961</c:v>
                </c:pt>
                <c:pt idx="13">
                  <c:v>0.89656929656929651</c:v>
                </c:pt>
                <c:pt idx="14">
                  <c:v>0.88501133825510225</c:v>
                </c:pt>
                <c:pt idx="15">
                  <c:v>0.93551885492377207</c:v>
                </c:pt>
                <c:pt idx="16">
                  <c:v>0.95475779839488173</c:v>
                </c:pt>
                <c:pt idx="17">
                  <c:v>0.93498325994510012</c:v>
                </c:pt>
                <c:pt idx="18">
                  <c:v>0.91467679471060126</c:v>
                </c:pt>
                <c:pt idx="19">
                  <c:v>0.92891230636561062</c:v>
                </c:pt>
                <c:pt idx="20">
                  <c:v>0.93323855505725961</c:v>
                </c:pt>
                <c:pt idx="21">
                  <c:v>0.93856762374213476</c:v>
                </c:pt>
                <c:pt idx="22">
                  <c:v>0.94687854642219615</c:v>
                </c:pt>
                <c:pt idx="23">
                  <c:v>0.95181016592810086</c:v>
                </c:pt>
                <c:pt idx="24">
                  <c:v>0.9531514202980329</c:v>
                </c:pt>
                <c:pt idx="25">
                  <c:v>0.95583828624350275</c:v>
                </c:pt>
                <c:pt idx="26">
                  <c:v>0.95923871257732929</c:v>
                </c:pt>
                <c:pt idx="27">
                  <c:v>0.96134684392420655</c:v>
                </c:pt>
                <c:pt idx="28">
                  <c:v>0.96224659130459445</c:v>
                </c:pt>
                <c:pt idx="29">
                  <c:v>0.97589323536384254</c:v>
                </c:pt>
                <c:pt idx="30">
                  <c:v>0.96454687527987248</c:v>
                </c:pt>
                <c:pt idx="31">
                  <c:v>0.97193660473691679</c:v>
                </c:pt>
                <c:pt idx="32">
                  <c:v>0.9666621766559278</c:v>
                </c:pt>
                <c:pt idx="33">
                  <c:v>0.9663612935650846</c:v>
                </c:pt>
                <c:pt idx="34">
                  <c:v>0.96912000181700486</c:v>
                </c:pt>
                <c:pt idx="35">
                  <c:v>0.96980516754530555</c:v>
                </c:pt>
                <c:pt idx="36">
                  <c:v>0.97459207197535236</c:v>
                </c:pt>
                <c:pt idx="37">
                  <c:v>0.9737863369029861</c:v>
                </c:pt>
                <c:pt idx="38">
                  <c:v>0.97269415695624772</c:v>
                </c:pt>
                <c:pt idx="39">
                  <c:v>0.97555958056756087</c:v>
                </c:pt>
                <c:pt idx="40">
                  <c:v>0.97564632916806693</c:v>
                </c:pt>
                <c:pt idx="41">
                  <c:v>0.97192377250770601</c:v>
                </c:pt>
                <c:pt idx="42">
                  <c:v>0.97231792627425417</c:v>
                </c:pt>
                <c:pt idx="43">
                  <c:v>0.97470201090830721</c:v>
                </c:pt>
                <c:pt idx="44">
                  <c:v>0.9740973428983053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F41-4E79-8F1D-A4EA8F1F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87840"/>
        <c:axId val="436388232"/>
      </c:lineChart>
      <c:catAx>
        <c:axId val="4363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8936170212766"/>
              <c:y val="0.87831513260530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8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8823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5319148936170212E-2"/>
              <c:y val="0.2425897854811830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7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Lehigh Park Field Annual Production</a:t>
            </a:r>
          </a:p>
        </c:rich>
      </c:tx>
      <c:layout>
        <c:manualLayout>
          <c:xMode val="edge"/>
          <c:yMode val="edge"/>
          <c:x val="0.25423737710752259"/>
          <c:y val="2.7397260273972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89838118146731"/>
          <c:y val="0.16742795053859658"/>
          <c:w val="0.80254270497165692"/>
          <c:h val="0.67580009126488072"/>
        </c:manualLayout>
      </c:layout>
      <c:lineChart>
        <c:grouping val="standard"/>
        <c:varyColors val="0"/>
        <c:ser>
          <c:idx val="0"/>
          <c:order val="0"/>
          <c:tx>
            <c:strRef>
              <c:f>'Lehigh Park'!$B$6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'Lehigh Park'!$A$11:$A$60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'Lehigh Park'!$B$11:$B$60</c:f>
              <c:numCache>
                <c:formatCode>_(* #,##0_);_(* \(#,##0\);_(* "-"??_);_(@_)</c:formatCode>
                <c:ptCount val="50"/>
                <c:pt idx="0">
                  <c:v>44276</c:v>
                </c:pt>
                <c:pt idx="1">
                  <c:v>39943</c:v>
                </c:pt>
                <c:pt idx="2">
                  <c:v>215286</c:v>
                </c:pt>
                <c:pt idx="3">
                  <c:v>485329</c:v>
                </c:pt>
                <c:pt idx="4">
                  <c:v>826097</c:v>
                </c:pt>
                <c:pt idx="5">
                  <c:v>664285</c:v>
                </c:pt>
                <c:pt idx="6">
                  <c:v>560565</c:v>
                </c:pt>
                <c:pt idx="7">
                  <c:v>466616</c:v>
                </c:pt>
                <c:pt idx="8">
                  <c:v>341667</c:v>
                </c:pt>
                <c:pt idx="9">
                  <c:v>299243</c:v>
                </c:pt>
                <c:pt idx="10">
                  <c:v>330756</c:v>
                </c:pt>
                <c:pt idx="11">
                  <c:v>261720</c:v>
                </c:pt>
                <c:pt idx="12">
                  <c:v>184978</c:v>
                </c:pt>
                <c:pt idx="13">
                  <c:v>170490</c:v>
                </c:pt>
                <c:pt idx="14">
                  <c:v>168605</c:v>
                </c:pt>
                <c:pt idx="15">
                  <c:v>104109</c:v>
                </c:pt>
                <c:pt idx="16">
                  <c:v>56006</c:v>
                </c:pt>
                <c:pt idx="17">
                  <c:v>51753</c:v>
                </c:pt>
                <c:pt idx="18">
                  <c:v>49064</c:v>
                </c:pt>
                <c:pt idx="19">
                  <c:v>47235</c:v>
                </c:pt>
                <c:pt idx="20">
                  <c:v>50153</c:v>
                </c:pt>
                <c:pt idx="21">
                  <c:v>43271</c:v>
                </c:pt>
                <c:pt idx="22" formatCode="#,##0">
                  <c:v>52941</c:v>
                </c:pt>
                <c:pt idx="23" formatCode="#,##0">
                  <c:v>53177</c:v>
                </c:pt>
                <c:pt idx="24" formatCode="#,##0">
                  <c:v>49151</c:v>
                </c:pt>
                <c:pt idx="25" formatCode="#,##0">
                  <c:v>44537</c:v>
                </c:pt>
                <c:pt idx="26" formatCode="#,##0">
                  <c:v>41352</c:v>
                </c:pt>
                <c:pt idx="27" formatCode="#,##0">
                  <c:v>23353</c:v>
                </c:pt>
                <c:pt idx="28" formatCode="#,##0">
                  <c:v>34603</c:v>
                </c:pt>
                <c:pt idx="29" formatCode="#,##0">
                  <c:v>18609</c:v>
                </c:pt>
                <c:pt idx="30" formatCode="#,##0">
                  <c:v>31669</c:v>
                </c:pt>
                <c:pt idx="31" formatCode="#,##0">
                  <c:v>20579</c:v>
                </c:pt>
                <c:pt idx="32" formatCode="#,##0">
                  <c:v>32917</c:v>
                </c:pt>
                <c:pt idx="33" formatCode="#,##0">
                  <c:v>31993</c:v>
                </c:pt>
                <c:pt idx="34" formatCode="#,##0">
                  <c:v>27192</c:v>
                </c:pt>
                <c:pt idx="35" formatCode="#,##0">
                  <c:v>27332</c:v>
                </c:pt>
                <c:pt idx="36" formatCode="#,##0">
                  <c:v>24897</c:v>
                </c:pt>
                <c:pt idx="37" formatCode="#,##0">
                  <c:v>25499</c:v>
                </c:pt>
                <c:pt idx="38" formatCode="#,##0">
                  <c:v>26993</c:v>
                </c:pt>
                <c:pt idx="39" formatCode="#,##0">
                  <c:v>19080</c:v>
                </c:pt>
                <c:pt idx="40" formatCode="#,##0">
                  <c:v>19928</c:v>
                </c:pt>
                <c:pt idx="41" formatCode="#,##0">
                  <c:v>6039</c:v>
                </c:pt>
                <c:pt idx="42" formatCode="#,##0">
                  <c:v>9513</c:v>
                </c:pt>
                <c:pt idx="43" formatCode="#,##0">
                  <c:v>16786</c:v>
                </c:pt>
                <c:pt idx="44" formatCode="#,##0">
                  <c:v>5232</c:v>
                </c:pt>
                <c:pt idx="45" formatCode="#,##0">
                  <c:v>0</c:v>
                </c:pt>
                <c:pt idx="46" formatCode="#,##0">
                  <c:v>0</c:v>
                </c:pt>
                <c:pt idx="47" formatCode="#,##0">
                  <c:v>0</c:v>
                </c:pt>
                <c:pt idx="48" formatCode="#,##0">
                  <c:v>0</c:v>
                </c:pt>
                <c:pt idx="49" formatCode="#,##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7A-45A3-864A-C336156BF293}"/>
            </c:ext>
          </c:extLst>
        </c:ser>
        <c:ser>
          <c:idx val="1"/>
          <c:order val="1"/>
          <c:tx>
            <c:strRef>
              <c:f>'Lehigh Park'!$C$6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'Lehigh Park'!$A$11:$A$60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'Lehigh Park'!$C$11:$C$60</c:f>
              <c:numCache>
                <c:formatCode>#,##0</c:formatCode>
                <c:ptCount val="50"/>
                <c:pt idx="0">
                  <c:v>4428</c:v>
                </c:pt>
                <c:pt idx="1">
                  <c:v>3995</c:v>
                </c:pt>
                <c:pt idx="2">
                  <c:v>21193</c:v>
                </c:pt>
                <c:pt idx="3">
                  <c:v>50691</c:v>
                </c:pt>
                <c:pt idx="4">
                  <c:v>82608</c:v>
                </c:pt>
                <c:pt idx="5">
                  <c:v>67328</c:v>
                </c:pt>
                <c:pt idx="6">
                  <c:v>56453</c:v>
                </c:pt>
                <c:pt idx="7">
                  <c:v>46781</c:v>
                </c:pt>
                <c:pt idx="8">
                  <c:v>34202</c:v>
                </c:pt>
                <c:pt idx="9">
                  <c:v>29935</c:v>
                </c:pt>
                <c:pt idx="10">
                  <c:v>33134</c:v>
                </c:pt>
                <c:pt idx="11">
                  <c:v>26562</c:v>
                </c:pt>
                <c:pt idx="12">
                  <c:v>19132</c:v>
                </c:pt>
                <c:pt idx="13">
                  <c:v>16557</c:v>
                </c:pt>
                <c:pt idx="14">
                  <c:v>16493</c:v>
                </c:pt>
                <c:pt idx="15">
                  <c:v>8956</c:v>
                </c:pt>
                <c:pt idx="16">
                  <c:v>7271</c:v>
                </c:pt>
                <c:pt idx="17">
                  <c:v>7706</c:v>
                </c:pt>
                <c:pt idx="18">
                  <c:v>6464</c:v>
                </c:pt>
                <c:pt idx="19">
                  <c:v>5636</c:v>
                </c:pt>
                <c:pt idx="20">
                  <c:v>6318</c:v>
                </c:pt>
                <c:pt idx="21">
                  <c:v>6318</c:v>
                </c:pt>
                <c:pt idx="22">
                  <c:v>6045</c:v>
                </c:pt>
                <c:pt idx="23">
                  <c:v>5691</c:v>
                </c:pt>
                <c:pt idx="24">
                  <c:v>6354</c:v>
                </c:pt>
                <c:pt idx="25">
                  <c:v>5980</c:v>
                </c:pt>
                <c:pt idx="26">
                  <c:v>5046</c:v>
                </c:pt>
                <c:pt idx="27">
                  <c:v>2850</c:v>
                </c:pt>
                <c:pt idx="28">
                  <c:v>4222</c:v>
                </c:pt>
                <c:pt idx="29">
                  <c:v>2270</c:v>
                </c:pt>
                <c:pt idx="30">
                  <c:v>3862</c:v>
                </c:pt>
                <c:pt idx="31">
                  <c:v>2510</c:v>
                </c:pt>
                <c:pt idx="32">
                  <c:v>4016</c:v>
                </c:pt>
                <c:pt idx="33">
                  <c:v>3903</c:v>
                </c:pt>
                <c:pt idx="34">
                  <c:v>3317</c:v>
                </c:pt>
                <c:pt idx="35">
                  <c:v>3335</c:v>
                </c:pt>
                <c:pt idx="36">
                  <c:v>3037</c:v>
                </c:pt>
                <c:pt idx="37">
                  <c:v>3112</c:v>
                </c:pt>
                <c:pt idx="38">
                  <c:v>3294</c:v>
                </c:pt>
                <c:pt idx="39">
                  <c:v>2327</c:v>
                </c:pt>
                <c:pt idx="40">
                  <c:v>2431</c:v>
                </c:pt>
                <c:pt idx="41">
                  <c:v>737</c:v>
                </c:pt>
                <c:pt idx="42">
                  <c:v>0</c:v>
                </c:pt>
                <c:pt idx="43">
                  <c:v>579</c:v>
                </c:pt>
                <c:pt idx="44">
                  <c:v>747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7A-45A3-864A-C336156BF293}"/>
            </c:ext>
          </c:extLst>
        </c:ser>
        <c:ser>
          <c:idx val="2"/>
          <c:order val="2"/>
          <c:tx>
            <c:strRef>
              <c:f>'Lehigh Park'!$D$6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'Lehigh Park'!$A$11:$A$60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'Lehigh Park'!$D$11:$D$60</c:f>
              <c:numCache>
                <c:formatCode>#,##0</c:formatCode>
                <c:ptCount val="50"/>
                <c:pt idx="0">
                  <c:v>18649</c:v>
                </c:pt>
                <c:pt idx="1">
                  <c:v>54216</c:v>
                </c:pt>
                <c:pt idx="2">
                  <c:v>201703</c:v>
                </c:pt>
                <c:pt idx="3">
                  <c:v>636528</c:v>
                </c:pt>
                <c:pt idx="4">
                  <c:v>1588493</c:v>
                </c:pt>
                <c:pt idx="5">
                  <c:v>1987719</c:v>
                </c:pt>
                <c:pt idx="6">
                  <c:v>2644381</c:v>
                </c:pt>
                <c:pt idx="7">
                  <c:v>3458233</c:v>
                </c:pt>
                <c:pt idx="8">
                  <c:v>3585448</c:v>
                </c:pt>
                <c:pt idx="9">
                  <c:v>3358863</c:v>
                </c:pt>
                <c:pt idx="10">
                  <c:v>3820922</c:v>
                </c:pt>
                <c:pt idx="11">
                  <c:v>3526210</c:v>
                </c:pt>
                <c:pt idx="12">
                  <c:v>2172210</c:v>
                </c:pt>
                <c:pt idx="13">
                  <c:v>1477860</c:v>
                </c:pt>
                <c:pt idx="14">
                  <c:v>1297670</c:v>
                </c:pt>
                <c:pt idx="15">
                  <c:v>1510456</c:v>
                </c:pt>
                <c:pt idx="16">
                  <c:v>1181909</c:v>
                </c:pt>
                <c:pt idx="17">
                  <c:v>744242</c:v>
                </c:pt>
                <c:pt idx="18">
                  <c:v>525973</c:v>
                </c:pt>
                <c:pt idx="19">
                  <c:v>617226</c:v>
                </c:pt>
                <c:pt idx="20">
                  <c:v>701074</c:v>
                </c:pt>
                <c:pt idx="21">
                  <c:v>661097</c:v>
                </c:pt>
                <c:pt idx="22">
                  <c:v>943662</c:v>
                </c:pt>
                <c:pt idx="23">
                  <c:v>1050313</c:v>
                </c:pt>
                <c:pt idx="24">
                  <c:v>999995</c:v>
                </c:pt>
                <c:pt idx="25">
                  <c:v>963961</c:v>
                </c:pt>
                <c:pt idx="26">
                  <c:v>973140</c:v>
                </c:pt>
                <c:pt idx="27">
                  <c:v>580815</c:v>
                </c:pt>
                <c:pt idx="28">
                  <c:v>881950</c:v>
                </c:pt>
                <c:pt idx="29">
                  <c:v>753332</c:v>
                </c:pt>
                <c:pt idx="30">
                  <c:v>861595</c:v>
                </c:pt>
                <c:pt idx="31">
                  <c:v>712725</c:v>
                </c:pt>
                <c:pt idx="32">
                  <c:v>954460</c:v>
                </c:pt>
                <c:pt idx="33">
                  <c:v>919084</c:v>
                </c:pt>
                <c:pt idx="34">
                  <c:v>853378</c:v>
                </c:pt>
                <c:pt idx="35">
                  <c:v>877856</c:v>
                </c:pt>
                <c:pt idx="36">
                  <c:v>954994</c:v>
                </c:pt>
                <c:pt idx="37">
                  <c:v>947238</c:v>
                </c:pt>
                <c:pt idx="38">
                  <c:v>961550</c:v>
                </c:pt>
                <c:pt idx="39">
                  <c:v>761594</c:v>
                </c:pt>
                <c:pt idx="40">
                  <c:v>798347</c:v>
                </c:pt>
                <c:pt idx="41">
                  <c:v>209054</c:v>
                </c:pt>
                <c:pt idx="42">
                  <c:v>334139</c:v>
                </c:pt>
                <c:pt idx="43">
                  <c:v>646745</c:v>
                </c:pt>
                <c:pt idx="44">
                  <c:v>196755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97A-45A3-864A-C336156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89016"/>
        <c:axId val="436389408"/>
      </c:lineChart>
      <c:catAx>
        <c:axId val="436389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677992793273723"/>
              <c:y val="0.91933172736969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9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8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4406779661016949E-2"/>
              <c:y val="0.1704721612994722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901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47493215890383"/>
          <c:y val="0.20852391167998977"/>
          <c:w val="0.10169491525423724"/>
          <c:h val="0.175038371345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Mid-Felda Field Water Cut History</a:t>
            </a:r>
          </a:p>
        </c:rich>
      </c:tx>
      <c:layout>
        <c:manualLayout>
          <c:xMode val="edge"/>
          <c:yMode val="edge"/>
          <c:x val="0.23238263841180926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43631961953372"/>
          <c:y val="0.21353383458646616"/>
          <c:w val="0.79530233920404392"/>
          <c:h val="0.590977443609022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'Mid-Felda'!$A$15:$A$59</c:f>
              <c:numCache>
                <c:formatCode>General</c:formatCode>
                <c:ptCount val="4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</c:numCache>
            </c:numRef>
          </c:cat>
          <c:val>
            <c:numRef>
              <c:f>'Mid-Felda'!$E$15:$E$59</c:f>
              <c:numCache>
                <c:formatCode>0.00%</c:formatCode>
                <c:ptCount val="45"/>
                <c:pt idx="0">
                  <c:v>0.26873411459666002</c:v>
                </c:pt>
                <c:pt idx="1">
                  <c:v>0.3273945502264598</c:v>
                </c:pt>
                <c:pt idx="2">
                  <c:v>0.48903626994972604</c:v>
                </c:pt>
                <c:pt idx="3">
                  <c:v>0.57273030740705244</c:v>
                </c:pt>
                <c:pt idx="4">
                  <c:v>0.72081045537582966</c:v>
                </c:pt>
                <c:pt idx="5">
                  <c:v>0.71943859888969719</c:v>
                </c:pt>
                <c:pt idx="6">
                  <c:v>0.77408415041482603</c:v>
                </c:pt>
                <c:pt idx="7">
                  <c:v>0.6857154536350073</c:v>
                </c:pt>
                <c:pt idx="8">
                  <c:v>0.67411620433017594</c:v>
                </c:pt>
                <c:pt idx="9">
                  <c:v>0.70398959586523013</c:v>
                </c:pt>
                <c:pt idx="10">
                  <c:v>0.73722547839152974</c:v>
                </c:pt>
                <c:pt idx="11">
                  <c:v>0.75950964204492355</c:v>
                </c:pt>
                <c:pt idx="12">
                  <c:v>0.78037517947046031</c:v>
                </c:pt>
                <c:pt idx="13">
                  <c:v>0.79872120364092725</c:v>
                </c:pt>
                <c:pt idx="14">
                  <c:v>0.81474562934072325</c:v>
                </c:pt>
                <c:pt idx="15">
                  <c:v>0.83103043518400477</c:v>
                </c:pt>
                <c:pt idx="16">
                  <c:v>0.74541496436346288</c:v>
                </c:pt>
                <c:pt idx="17">
                  <c:v>0.89919642944533074</c:v>
                </c:pt>
                <c:pt idx="18">
                  <c:v>0.78559322997827497</c:v>
                </c:pt>
                <c:pt idx="19">
                  <c:v>0.76536506161995266</c:v>
                </c:pt>
                <c:pt idx="20">
                  <c:v>0.82610813443740871</c:v>
                </c:pt>
                <c:pt idx="21">
                  <c:v>0.99794069192751234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0.82515650517147521</c:v>
                </c:pt>
                <c:pt idx="43">
                  <c:v>0.82984714910889834</c:v>
                </c:pt>
                <c:pt idx="44">
                  <c:v>0.82906312207024979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9C-475D-87AC-DA57E3FA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334264"/>
        <c:axId val="434334656"/>
      </c:lineChart>
      <c:catAx>
        <c:axId val="434334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69153939650162"/>
              <c:y val="0.88270676691729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4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433465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3422818791946308E-2"/>
              <c:y val="0.2473182957393483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4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Mid-Felda Field Annual Production</a:t>
            </a:r>
          </a:p>
        </c:rich>
      </c:tx>
      <c:layout>
        <c:manualLayout>
          <c:xMode val="edge"/>
          <c:yMode val="edge"/>
          <c:x val="0.27349002096214481"/>
          <c:y val="2.8125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75174452065877"/>
          <c:y val="0.17343763232241236"/>
          <c:w val="0.82466476733921423"/>
          <c:h val="0.66562550783196095"/>
        </c:manualLayout>
      </c:layout>
      <c:lineChart>
        <c:grouping val="standard"/>
        <c:varyColors val="0"/>
        <c:ser>
          <c:idx val="0"/>
          <c:order val="0"/>
          <c:tx>
            <c:strRef>
              <c:f>'Mid-Felda'!$B$6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'Mid-Felda'!$A$15:$A$60</c:f>
              <c:numCache>
                <c:formatCode>General</c:formatCode>
                <c:ptCount val="4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</c:numCache>
            </c:numRef>
          </c:cat>
          <c:val>
            <c:numRef>
              <c:f>'Mid-Felda'!$B$15:$B$60</c:f>
              <c:numCache>
                <c:formatCode>_(* #,##0_);_(* \(#,##0\);_(* "-"??_);_(@_)</c:formatCode>
                <c:ptCount val="46"/>
                <c:pt idx="0">
                  <c:v>85738</c:v>
                </c:pt>
                <c:pt idx="1">
                  <c:v>118655</c:v>
                </c:pt>
                <c:pt idx="2">
                  <c:v>163024</c:v>
                </c:pt>
                <c:pt idx="3">
                  <c:v>129276</c:v>
                </c:pt>
                <c:pt idx="4">
                  <c:v>109119</c:v>
                </c:pt>
                <c:pt idx="5">
                  <c:v>114923</c:v>
                </c:pt>
                <c:pt idx="6">
                  <c:v>83869</c:v>
                </c:pt>
                <c:pt idx="7">
                  <c:v>107639</c:v>
                </c:pt>
                <c:pt idx="8">
                  <c:v>61652</c:v>
                </c:pt>
                <c:pt idx="9">
                  <c:v>88085</c:v>
                </c:pt>
                <c:pt idx="10">
                  <c:v>79221</c:v>
                </c:pt>
                <c:pt idx="11">
                  <c:v>77195</c:v>
                </c:pt>
                <c:pt idx="12">
                  <c:v>70059</c:v>
                </c:pt>
                <c:pt idx="13">
                  <c:v>55813</c:v>
                </c:pt>
                <c:pt idx="14">
                  <c:v>54148</c:v>
                </c:pt>
                <c:pt idx="15">
                  <c:v>38435</c:v>
                </c:pt>
                <c:pt idx="16">
                  <c:v>17074</c:v>
                </c:pt>
                <c:pt idx="17">
                  <c:v>10299</c:v>
                </c:pt>
                <c:pt idx="18" formatCode="#,##0">
                  <c:v>18850</c:v>
                </c:pt>
                <c:pt idx="19" formatCode="#,##0">
                  <c:v>8815</c:v>
                </c:pt>
                <c:pt idx="20" formatCode="#,##0">
                  <c:v>6069</c:v>
                </c:pt>
                <c:pt idx="21" formatCode="#,##0">
                  <c:v>50</c:v>
                </c:pt>
                <c:pt idx="22" formatCode="#,##0">
                  <c:v>100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5" formatCode="#,##0">
                  <c:v>0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0</c:v>
                </c:pt>
                <c:pt idx="41" formatCode="#,##0">
                  <c:v>485</c:v>
                </c:pt>
                <c:pt idx="42" formatCode="#,##0">
                  <c:v>5139</c:v>
                </c:pt>
                <c:pt idx="43" formatCode="#,##0">
                  <c:v>13414</c:v>
                </c:pt>
                <c:pt idx="44" formatCode="#,##0">
                  <c:v>10648</c:v>
                </c:pt>
                <c:pt idx="45" formatCode="#,##0">
                  <c:v>7009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6E4-454E-9EAA-41EEC8ADF61A}"/>
            </c:ext>
          </c:extLst>
        </c:ser>
        <c:ser>
          <c:idx val="1"/>
          <c:order val="1"/>
          <c:tx>
            <c:strRef>
              <c:f>'Mid-Felda'!$C$6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'Mid-Felda'!$A$15:$A$60</c:f>
              <c:numCache>
                <c:formatCode>General</c:formatCode>
                <c:ptCount val="4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</c:numCache>
            </c:numRef>
          </c:cat>
          <c:val>
            <c:numRef>
              <c:f>'Mid-Felda'!$C$15:$C$60</c:f>
              <c:numCache>
                <c:formatCode>#,##0</c:formatCode>
                <c:ptCount val="46"/>
                <c:pt idx="0">
                  <c:v>2534</c:v>
                </c:pt>
                <c:pt idx="1">
                  <c:v>2534</c:v>
                </c:pt>
                <c:pt idx="2">
                  <c:v>2548</c:v>
                </c:pt>
                <c:pt idx="3">
                  <c:v>1904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6E4-454E-9EAA-41EEC8ADF61A}"/>
            </c:ext>
          </c:extLst>
        </c:ser>
        <c:ser>
          <c:idx val="2"/>
          <c:order val="2"/>
          <c:tx>
            <c:strRef>
              <c:f>'Mid-Felda'!$D$6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'Mid-Felda'!$A$15:$A$60</c:f>
              <c:numCache>
                <c:formatCode>General</c:formatCode>
                <c:ptCount val="4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</c:numCache>
            </c:numRef>
          </c:cat>
          <c:val>
            <c:numRef>
              <c:f>'Mid-Felda'!$D$15:$D$60</c:f>
              <c:numCache>
                <c:formatCode>#,##0</c:formatCode>
                <c:ptCount val="46"/>
                <c:pt idx="0">
                  <c:v>31508</c:v>
                </c:pt>
                <c:pt idx="1">
                  <c:v>57756</c:v>
                </c:pt>
                <c:pt idx="2">
                  <c:v>156028</c:v>
                </c:pt>
                <c:pt idx="3">
                  <c:v>173287</c:v>
                </c:pt>
                <c:pt idx="4">
                  <c:v>281723</c:v>
                </c:pt>
                <c:pt idx="5">
                  <c:v>294695</c:v>
                </c:pt>
                <c:pt idx="6">
                  <c:v>287371</c:v>
                </c:pt>
                <c:pt idx="7">
                  <c:v>234850</c:v>
                </c:pt>
                <c:pt idx="8">
                  <c:v>127532</c:v>
                </c:pt>
                <c:pt idx="9">
                  <c:v>209489</c:v>
                </c:pt>
                <c:pt idx="10">
                  <c:v>222258</c:v>
                </c:pt>
                <c:pt idx="11">
                  <c:v>243795</c:v>
                </c:pt>
                <c:pt idx="12">
                  <c:v>248935</c:v>
                </c:pt>
                <c:pt idx="13">
                  <c:v>221479</c:v>
                </c:pt>
                <c:pt idx="14">
                  <c:v>238142</c:v>
                </c:pt>
                <c:pt idx="15">
                  <c:v>189032</c:v>
                </c:pt>
                <c:pt idx="16">
                  <c:v>49992</c:v>
                </c:pt>
                <c:pt idx="17">
                  <c:v>91870</c:v>
                </c:pt>
                <c:pt idx="18">
                  <c:v>69067</c:v>
                </c:pt>
                <c:pt idx="19">
                  <c:v>28754</c:v>
                </c:pt>
                <c:pt idx="20">
                  <c:v>28832</c:v>
                </c:pt>
                <c:pt idx="21">
                  <c:v>24230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24253</c:v>
                </c:pt>
                <c:pt idx="43">
                  <c:v>65421</c:v>
                </c:pt>
                <c:pt idx="44">
                  <c:v>51644</c:v>
                </c:pt>
                <c:pt idx="45">
                  <c:v>35006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6E4-454E-9EAA-41EEC8ADF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335440"/>
        <c:axId val="434335832"/>
      </c:lineChart>
      <c:catAx>
        <c:axId val="43433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698013000052847"/>
              <c:y val="0.917188156167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5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43358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100671140939598E-2"/>
              <c:y val="0.164062664041994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54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54371223731263"/>
          <c:y val="0.30937516404199472"/>
          <c:w val="0.10067114093959734"/>
          <c:h val="0.179687664041994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Mt Carmel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'Mt. Carmel'!$A$8:$A$59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'Mt. Carmel'!$E$8:$E$59</c:f>
              <c:numCache>
                <c:formatCode>0.00%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1.3437245205900105E-2</c:v>
                </c:pt>
                <c:pt idx="4">
                  <c:v>4.361084458253163E-2</c:v>
                </c:pt>
                <c:pt idx="5">
                  <c:v>4.5624765539625842E-2</c:v>
                </c:pt>
                <c:pt idx="6">
                  <c:v>5.0826486741497021E-2</c:v>
                </c:pt>
                <c:pt idx="7">
                  <c:v>4.2615292766293209E-2</c:v>
                </c:pt>
                <c:pt idx="8">
                  <c:v>3.1684830029386664E-2</c:v>
                </c:pt>
                <c:pt idx="9">
                  <c:v>9.5698004710466827E-2</c:v>
                </c:pt>
                <c:pt idx="10">
                  <c:v>0.27396013839707439</c:v>
                </c:pt>
                <c:pt idx="11">
                  <c:v>0.4948519822319844</c:v>
                </c:pt>
                <c:pt idx="12">
                  <c:v>0.5674010941977744</c:v>
                </c:pt>
                <c:pt idx="13">
                  <c:v>0.58572046011966439</c:v>
                </c:pt>
                <c:pt idx="14">
                  <c:v>0.76735344824654772</c:v>
                </c:pt>
                <c:pt idx="15">
                  <c:v>0.81854210392418747</c:v>
                </c:pt>
                <c:pt idx="16">
                  <c:v>0.75019147306612199</c:v>
                </c:pt>
                <c:pt idx="17">
                  <c:v>0.84719364834882738</c:v>
                </c:pt>
                <c:pt idx="18">
                  <c:v>0.8289664216824677</c:v>
                </c:pt>
                <c:pt idx="19">
                  <c:v>0.83203503340259444</c:v>
                </c:pt>
                <c:pt idx="20">
                  <c:v>0.84638445395915163</c:v>
                </c:pt>
                <c:pt idx="21">
                  <c:v>0.86061617229389809</c:v>
                </c:pt>
                <c:pt idx="22">
                  <c:v>0.8614497028586301</c:v>
                </c:pt>
                <c:pt idx="23">
                  <c:v>0.8857786889763346</c:v>
                </c:pt>
                <c:pt idx="24">
                  <c:v>0.94332629312129868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0.48786060996660374</c:v>
                </c:pt>
                <c:pt idx="49">
                  <c:v>0.92935942373789426</c:v>
                </c:pt>
                <c:pt idx="50">
                  <c:v>0.8454384206949771</c:v>
                </c:pt>
                <c:pt idx="51">
                  <c:v>0.85282512963652912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D9E-4979-BDE6-3A2B03E4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Mt Carmel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'Mt. Carmel'!$B$6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'Mt. Carmel'!$A$7:$A$84</c:f>
              <c:numCache>
                <c:formatCode>General</c:formatCode>
                <c:ptCount val="78"/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'Mt. Carmel'!$B$7:$B$84</c:f>
              <c:numCache>
                <c:formatCode>_(* #,##0_);_(* \(#,##0\);_(* "-"??_);_(@_)</c:formatCode>
                <c:ptCount val="78"/>
                <c:pt idx="1">
                  <c:v>2177</c:v>
                </c:pt>
                <c:pt idx="2">
                  <c:v>197426</c:v>
                </c:pt>
                <c:pt idx="3">
                  <c:v>195779</c:v>
                </c:pt>
                <c:pt idx="4">
                  <c:v>186340</c:v>
                </c:pt>
                <c:pt idx="5">
                  <c:v>565160</c:v>
                </c:pt>
                <c:pt idx="6">
                  <c:v>585137</c:v>
                </c:pt>
                <c:pt idx="7">
                  <c:v>533165</c:v>
                </c:pt>
                <c:pt idx="8">
                  <c:v>548434</c:v>
                </c:pt>
                <c:pt idx="9">
                  <c:v>609261</c:v>
                </c:pt>
                <c:pt idx="10">
                  <c:v>495685</c:v>
                </c:pt>
                <c:pt idx="11">
                  <c:v>250552</c:v>
                </c:pt>
                <c:pt idx="12">
                  <c:v>103031</c:v>
                </c:pt>
                <c:pt idx="13">
                  <c:v>92988</c:v>
                </c:pt>
                <c:pt idx="14">
                  <c:v>79557</c:v>
                </c:pt>
                <c:pt idx="15">
                  <c:v>68416</c:v>
                </c:pt>
                <c:pt idx="16">
                  <c:v>45649</c:v>
                </c:pt>
                <c:pt idx="17">
                  <c:v>31312</c:v>
                </c:pt>
                <c:pt idx="18">
                  <c:v>41668</c:v>
                </c:pt>
                <c:pt idx="19">
                  <c:v>12520</c:v>
                </c:pt>
                <c:pt idx="20">
                  <c:v>20290</c:v>
                </c:pt>
                <c:pt idx="21">
                  <c:v>19984</c:v>
                </c:pt>
                <c:pt idx="22">
                  <c:v>10944</c:v>
                </c:pt>
                <c:pt idx="23">
                  <c:v>28746</c:v>
                </c:pt>
                <c:pt idx="24">
                  <c:v>20725</c:v>
                </c:pt>
                <c:pt idx="25">
                  <c:v>2737</c:v>
                </c:pt>
                <c:pt idx="26" formatCode="#,##0">
                  <c:v>76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5" formatCode="#,##0">
                  <c:v>0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0</c:v>
                </c:pt>
                <c:pt idx="41" formatCode="#,##0">
                  <c:v>0</c:v>
                </c:pt>
                <c:pt idx="42" formatCode="#,##0">
                  <c:v>0</c:v>
                </c:pt>
                <c:pt idx="43" formatCode="#,##0">
                  <c:v>0</c:v>
                </c:pt>
                <c:pt idx="44" formatCode="#,##0">
                  <c:v>0</c:v>
                </c:pt>
                <c:pt idx="45" formatCode="#,##0">
                  <c:v>0</c:v>
                </c:pt>
                <c:pt idx="46" formatCode="#,##0">
                  <c:v>0</c:v>
                </c:pt>
                <c:pt idx="47" formatCode="#,##0">
                  <c:v>0</c:v>
                </c:pt>
                <c:pt idx="48" formatCode="#,##0">
                  <c:v>0</c:v>
                </c:pt>
                <c:pt idx="49" formatCode="#,##0">
                  <c:v>227268</c:v>
                </c:pt>
                <c:pt idx="50" formatCode="#,##0">
                  <c:v>124467</c:v>
                </c:pt>
                <c:pt idx="51" formatCode="#,##0">
                  <c:v>53678</c:v>
                </c:pt>
                <c:pt idx="52" formatCode="#,##0">
                  <c:v>48193</c:v>
                </c:pt>
                <c:pt idx="53" formatCode="#,##0">
                  <c:v>29381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E9E-4DC2-BB43-4831DB270D16}"/>
            </c:ext>
          </c:extLst>
        </c:ser>
        <c:ser>
          <c:idx val="1"/>
          <c:order val="1"/>
          <c:tx>
            <c:strRef>
              <c:f>'Mt. Carmel'!$C$6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'Mt. Carmel'!$A$7:$A$84</c:f>
              <c:numCache>
                <c:formatCode>General</c:formatCode>
                <c:ptCount val="78"/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'Mt. Carmel'!$C$7:$C$84</c:f>
              <c:numCache>
                <c:formatCode>#,##0</c:formatCode>
                <c:ptCount val="78"/>
                <c:pt idx="1">
                  <c:v>0</c:v>
                </c:pt>
                <c:pt idx="2">
                  <c:v>172744</c:v>
                </c:pt>
                <c:pt idx="3">
                  <c:v>214075</c:v>
                </c:pt>
                <c:pt idx="4">
                  <c:v>182824</c:v>
                </c:pt>
                <c:pt idx="5">
                  <c:v>550238</c:v>
                </c:pt>
                <c:pt idx="6">
                  <c:v>579695</c:v>
                </c:pt>
                <c:pt idx="7">
                  <c:v>521054</c:v>
                </c:pt>
                <c:pt idx="8">
                  <c:v>544158</c:v>
                </c:pt>
                <c:pt idx="9">
                  <c:v>611180</c:v>
                </c:pt>
                <c:pt idx="10">
                  <c:v>509583</c:v>
                </c:pt>
                <c:pt idx="11">
                  <c:v>320727</c:v>
                </c:pt>
                <c:pt idx="12">
                  <c:v>153038</c:v>
                </c:pt>
                <c:pt idx="13">
                  <c:v>135736</c:v>
                </c:pt>
                <c:pt idx="14">
                  <c:v>111353</c:v>
                </c:pt>
                <c:pt idx="15">
                  <c:v>101227</c:v>
                </c:pt>
                <c:pt idx="16">
                  <c:v>54294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56707</c:v>
                </c:pt>
                <c:pt idx="50">
                  <c:v>87447</c:v>
                </c:pt>
                <c:pt idx="51">
                  <c:v>20978</c:v>
                </c:pt>
                <c:pt idx="52">
                  <c:v>27796</c:v>
                </c:pt>
                <c:pt idx="53">
                  <c:v>19153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E9E-4DC2-BB43-4831DB270D16}"/>
            </c:ext>
          </c:extLst>
        </c:ser>
        <c:ser>
          <c:idx val="2"/>
          <c:order val="2"/>
          <c:tx>
            <c:strRef>
              <c:f>'Mt. Carmel'!$D$6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'Mt. Carmel'!$A$7:$A$84</c:f>
              <c:numCache>
                <c:formatCode>General</c:formatCode>
                <c:ptCount val="78"/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'Mt. Carmel'!$D$7:$D$84</c:f>
              <c:numCache>
                <c:formatCode>#,##0</c:formatCode>
                <c:ptCount val="7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2538</c:v>
                </c:pt>
                <c:pt idx="5">
                  <c:v>25771</c:v>
                </c:pt>
                <c:pt idx="6">
                  <c:v>27973</c:v>
                </c:pt>
                <c:pt idx="7">
                  <c:v>28550</c:v>
                </c:pt>
                <c:pt idx="8">
                  <c:v>24412</c:v>
                </c:pt>
                <c:pt idx="9">
                  <c:v>19936</c:v>
                </c:pt>
                <c:pt idx="10">
                  <c:v>52456</c:v>
                </c:pt>
                <c:pt idx="11">
                  <c:v>94542</c:v>
                </c:pt>
                <c:pt idx="12">
                  <c:v>100931</c:v>
                </c:pt>
                <c:pt idx="13">
                  <c:v>121964</c:v>
                </c:pt>
                <c:pt idx="14">
                  <c:v>112480</c:v>
                </c:pt>
                <c:pt idx="15">
                  <c:v>225661</c:v>
                </c:pt>
                <c:pt idx="16">
                  <c:v>205919</c:v>
                </c:pt>
                <c:pt idx="17">
                  <c:v>94032</c:v>
                </c:pt>
                <c:pt idx="18">
                  <c:v>231017</c:v>
                </c:pt>
                <c:pt idx="19">
                  <c:v>60682</c:v>
                </c:pt>
                <c:pt idx="20">
                  <c:v>100509</c:v>
                </c:pt>
                <c:pt idx="21">
                  <c:v>110107</c:v>
                </c:pt>
                <c:pt idx="22">
                  <c:v>67573</c:v>
                </c:pt>
                <c:pt idx="23">
                  <c:v>178731</c:v>
                </c:pt>
                <c:pt idx="24">
                  <c:v>160721</c:v>
                </c:pt>
                <c:pt idx="25">
                  <c:v>45557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216494</c:v>
                </c:pt>
                <c:pt idx="50">
                  <c:v>1637509</c:v>
                </c:pt>
                <c:pt idx="51">
                  <c:v>293614</c:v>
                </c:pt>
                <c:pt idx="52">
                  <c:v>279261</c:v>
                </c:pt>
                <c:pt idx="53">
                  <c:v>152106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E9E-4DC2-BB43-4831DB27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Raccoon Point Field Water Cut History</a:t>
            </a:r>
          </a:p>
        </c:rich>
      </c:tx>
      <c:layout>
        <c:manualLayout>
          <c:xMode val="edge"/>
          <c:yMode val="edge"/>
          <c:x val="0.19324912234072006"/>
          <c:y val="2.6470588235294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02969164498587"/>
          <c:y val="0.2161764705882353"/>
          <c:w val="0.79578124652331106"/>
          <c:h val="0.5926470588235294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'Raccoon Point'!$A$18:$A$59</c:f>
              <c:numCache>
                <c:formatCode>General</c:formatCode>
                <c:ptCount val="4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</c:numCache>
            </c:numRef>
          </c:cat>
          <c:val>
            <c:numRef>
              <c:f>'Raccoon Point'!$E$18:$E$59</c:f>
              <c:numCache>
                <c:formatCode>0.00%</c:formatCode>
                <c:ptCount val="42"/>
                <c:pt idx="0">
                  <c:v>0.50952734471665428</c:v>
                </c:pt>
                <c:pt idx="1">
                  <c:v>0.44678899082568807</c:v>
                </c:pt>
                <c:pt idx="2">
                  <c:v>0.20277067348678601</c:v>
                </c:pt>
                <c:pt idx="3">
                  <c:v>0.57004988625118591</c:v>
                </c:pt>
                <c:pt idx="4">
                  <c:v>0.40619435213729116</c:v>
                </c:pt>
                <c:pt idx="5">
                  <c:v>0.37612245042420506</c:v>
                </c:pt>
                <c:pt idx="6">
                  <c:v>0.44537018181390448</c:v>
                </c:pt>
                <c:pt idx="7">
                  <c:v>0.4365133245481902</c:v>
                </c:pt>
                <c:pt idx="8">
                  <c:v>0.47867213188595109</c:v>
                </c:pt>
                <c:pt idx="9">
                  <c:v>0.56407212416564589</c:v>
                </c:pt>
                <c:pt idx="10">
                  <c:v>0.53484659057543327</c:v>
                </c:pt>
                <c:pt idx="11">
                  <c:v>0.54765289850982168</c:v>
                </c:pt>
                <c:pt idx="12">
                  <c:v>0.54226463834672789</c:v>
                </c:pt>
                <c:pt idx="13">
                  <c:v>0.51177423834503277</c:v>
                </c:pt>
                <c:pt idx="14">
                  <c:v>0.65620236559579648</c:v>
                </c:pt>
                <c:pt idx="15">
                  <c:v>0.57028908742053053</c:v>
                </c:pt>
                <c:pt idx="16">
                  <c:v>0.66583215874346358</c:v>
                </c:pt>
                <c:pt idx="17">
                  <c:v>0.73080661962368731</c:v>
                </c:pt>
                <c:pt idx="18">
                  <c:v>0.82028834439792431</c:v>
                </c:pt>
                <c:pt idx="19">
                  <c:v>0.87378687917906672</c:v>
                </c:pt>
                <c:pt idx="20">
                  <c:v>0.88423847519734755</c:v>
                </c:pt>
                <c:pt idx="21">
                  <c:v>0.88609169665703325</c:v>
                </c:pt>
                <c:pt idx="22">
                  <c:v>0.90032880179359731</c:v>
                </c:pt>
                <c:pt idx="23">
                  <c:v>0.90821679602340744</c:v>
                </c:pt>
                <c:pt idx="24">
                  <c:v>0.90985021274550371</c:v>
                </c:pt>
                <c:pt idx="25">
                  <c:v>0.91822948474799393</c:v>
                </c:pt>
                <c:pt idx="26">
                  <c:v>0.92544336986821085</c:v>
                </c:pt>
                <c:pt idx="27">
                  <c:v>0.92335112917799489</c:v>
                </c:pt>
                <c:pt idx="28">
                  <c:v>0.92547278079936135</c:v>
                </c:pt>
                <c:pt idx="29">
                  <c:v>0.90878352909693505</c:v>
                </c:pt>
                <c:pt idx="30">
                  <c:v>0.93370128858234158</c:v>
                </c:pt>
                <c:pt idx="31">
                  <c:v>0.93435343699858309</c:v>
                </c:pt>
                <c:pt idx="32">
                  <c:v>0.94678775278013039</c:v>
                </c:pt>
                <c:pt idx="33">
                  <c:v>0.95586482756066127</c:v>
                </c:pt>
                <c:pt idx="34">
                  <c:v>0.96126389088100017</c:v>
                </c:pt>
                <c:pt idx="35">
                  <c:v>0.96823901090376052</c:v>
                </c:pt>
                <c:pt idx="36">
                  <c:v>0.96431954807963194</c:v>
                </c:pt>
                <c:pt idx="37">
                  <c:v>0.96423493940247973</c:v>
                </c:pt>
                <c:pt idx="38">
                  <c:v>0.92582633830007355</c:v>
                </c:pt>
                <c:pt idx="39">
                  <c:v>0.91477956226295931</c:v>
                </c:pt>
                <c:pt idx="40">
                  <c:v>0.93083436991675439</c:v>
                </c:pt>
                <c:pt idx="41">
                  <c:v>0.915125059765173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DE-459B-8A40-5644062AF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0192"/>
        <c:axId val="436390584"/>
      </c:lineChart>
      <c:catAx>
        <c:axId val="43639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58694087289728"/>
              <c:y val="0.885294117647058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0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9058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5189873417721518E-2"/>
              <c:y val="0.2713333333333333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0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Raccoon Point Field Annual Production</a:t>
            </a:r>
          </a:p>
        </c:rich>
      </c:tx>
      <c:layout>
        <c:manualLayout>
          <c:xMode val="edge"/>
          <c:yMode val="edge"/>
          <c:x val="0.25526537489469248"/>
          <c:y val="2.7419354838709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17691659646167"/>
          <c:y val="0.17258064516129032"/>
          <c:w val="0.81718618365627638"/>
          <c:h val="0.66612903225806452"/>
        </c:manualLayout>
      </c:layout>
      <c:lineChart>
        <c:grouping val="standard"/>
        <c:varyColors val="0"/>
        <c:ser>
          <c:idx val="0"/>
          <c:order val="0"/>
          <c:tx>
            <c:strRef>
              <c:f>'Raccoon Point'!$B$6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'Raccoon Point'!$A$18:$A$60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'Raccoon Point'!$B$19:$B$60</c:f>
              <c:numCache>
                <c:formatCode>_(* #,##0_);_(* \(#,##0\);_(* "-"??_);_(@_)</c:formatCode>
                <c:ptCount val="42"/>
                <c:pt idx="0">
                  <c:v>603</c:v>
                </c:pt>
                <c:pt idx="1">
                  <c:v>18703</c:v>
                </c:pt>
                <c:pt idx="2">
                  <c:v>421450</c:v>
                </c:pt>
                <c:pt idx="3">
                  <c:v>934026</c:v>
                </c:pt>
                <c:pt idx="4">
                  <c:v>793221</c:v>
                </c:pt>
                <c:pt idx="5">
                  <c:v>754428</c:v>
                </c:pt>
                <c:pt idx="6">
                  <c:v>830838</c:v>
                </c:pt>
                <c:pt idx="7">
                  <c:v>682866</c:v>
                </c:pt>
                <c:pt idx="8">
                  <c:v>576876</c:v>
                </c:pt>
                <c:pt idx="9">
                  <c:v>546552</c:v>
                </c:pt>
                <c:pt idx="10">
                  <c:v>512882</c:v>
                </c:pt>
                <c:pt idx="11">
                  <c:v>625142</c:v>
                </c:pt>
                <c:pt idx="12">
                  <c:v>871897</c:v>
                </c:pt>
                <c:pt idx="13">
                  <c:v>991719</c:v>
                </c:pt>
                <c:pt idx="14" formatCode="#,##0">
                  <c:v>1536131</c:v>
                </c:pt>
                <c:pt idx="15" formatCode="#,##0">
                  <c:v>1506177</c:v>
                </c:pt>
                <c:pt idx="16" formatCode="#,##0">
                  <c:v>1439689</c:v>
                </c:pt>
                <c:pt idx="17" formatCode="#,##0">
                  <c:v>745835</c:v>
                </c:pt>
                <c:pt idx="18" formatCode="#,##0">
                  <c:v>597853</c:v>
                </c:pt>
                <c:pt idx="19" formatCode="#,##0">
                  <c:v>624686</c:v>
                </c:pt>
                <c:pt idx="20" formatCode="#,##0">
                  <c:v>629957</c:v>
                </c:pt>
                <c:pt idx="21" formatCode="#,##0">
                  <c:v>545036</c:v>
                </c:pt>
                <c:pt idx="22" formatCode="#,##0">
                  <c:v>444796</c:v>
                </c:pt>
                <c:pt idx="23" formatCode="#,##0">
                  <c:v>427622</c:v>
                </c:pt>
                <c:pt idx="24" formatCode="#,##0">
                  <c:v>396055</c:v>
                </c:pt>
                <c:pt idx="25" formatCode="#,##0">
                  <c:v>371026</c:v>
                </c:pt>
                <c:pt idx="26" formatCode="#,##0">
                  <c:v>380204</c:v>
                </c:pt>
                <c:pt idx="27" formatCode="#,##0">
                  <c:v>328592</c:v>
                </c:pt>
                <c:pt idx="28" formatCode="#,##0">
                  <c:v>462209</c:v>
                </c:pt>
                <c:pt idx="29" formatCode="#,##0">
                  <c:v>511391</c:v>
                </c:pt>
                <c:pt idx="30" formatCode="#,##0">
                  <c:v>504582</c:v>
                </c:pt>
                <c:pt idx="31" formatCode="#,##0">
                  <c:v>401102</c:v>
                </c:pt>
                <c:pt idx="32" formatCode="#,##0">
                  <c:v>371754</c:v>
                </c:pt>
                <c:pt idx="33" formatCode="#,##0">
                  <c:v>319218</c:v>
                </c:pt>
                <c:pt idx="34" formatCode="#,##0">
                  <c:v>214939</c:v>
                </c:pt>
                <c:pt idx="35" formatCode="#,##0">
                  <c:v>187188</c:v>
                </c:pt>
                <c:pt idx="36" formatCode="#,##0">
                  <c:v>182486</c:v>
                </c:pt>
                <c:pt idx="37" formatCode="#,##0">
                  <c:v>139086</c:v>
                </c:pt>
                <c:pt idx="38" formatCode="#,##0">
                  <c:v>131696</c:v>
                </c:pt>
                <c:pt idx="39" formatCode="#,##0">
                  <c:v>115656</c:v>
                </c:pt>
                <c:pt idx="40" formatCode="#,##0">
                  <c:v>116274</c:v>
                </c:pt>
                <c:pt idx="41" formatCode="#,##0">
                  <c:v>91908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06-4EA3-AA37-725327C0672E}"/>
            </c:ext>
          </c:extLst>
        </c:ser>
        <c:ser>
          <c:idx val="1"/>
          <c:order val="1"/>
          <c:tx>
            <c:strRef>
              <c:f>'Raccoon Point'!$C$6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'Raccoon Point'!$A$18:$A$60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'Raccoon Point'!$C$18:$C$60</c:f>
              <c:numCache>
                <c:formatCode>#,##0</c:formatCode>
                <c:ptCount val="43"/>
                <c:pt idx="0">
                  <c:v>188</c:v>
                </c:pt>
                <c:pt idx="1">
                  <c:v>0</c:v>
                </c:pt>
                <c:pt idx="2">
                  <c:v>0</c:v>
                </c:pt>
                <c:pt idx="3">
                  <c:v>42175</c:v>
                </c:pt>
                <c:pt idx="4">
                  <c:v>109621</c:v>
                </c:pt>
                <c:pt idx="5">
                  <c:v>105464</c:v>
                </c:pt>
                <c:pt idx="6">
                  <c:v>90770</c:v>
                </c:pt>
                <c:pt idx="7">
                  <c:v>99863</c:v>
                </c:pt>
                <c:pt idx="8">
                  <c:v>81989</c:v>
                </c:pt>
                <c:pt idx="9">
                  <c:v>65101</c:v>
                </c:pt>
                <c:pt idx="10">
                  <c:v>65590</c:v>
                </c:pt>
                <c:pt idx="11">
                  <c:v>50558</c:v>
                </c:pt>
                <c:pt idx="12">
                  <c:v>114193</c:v>
                </c:pt>
                <c:pt idx="13">
                  <c:v>155747</c:v>
                </c:pt>
                <c:pt idx="14">
                  <c:v>139911</c:v>
                </c:pt>
                <c:pt idx="15">
                  <c:v>169686</c:v>
                </c:pt>
                <c:pt idx="16">
                  <c:v>139649</c:v>
                </c:pt>
                <c:pt idx="17">
                  <c:v>137417</c:v>
                </c:pt>
                <c:pt idx="18">
                  <c:v>89632</c:v>
                </c:pt>
                <c:pt idx="19">
                  <c:v>75610</c:v>
                </c:pt>
                <c:pt idx="20">
                  <c:v>78902</c:v>
                </c:pt>
                <c:pt idx="21">
                  <c:v>80587</c:v>
                </c:pt>
                <c:pt idx="22">
                  <c:v>69778</c:v>
                </c:pt>
                <c:pt idx="23">
                  <c:v>56512</c:v>
                </c:pt>
                <c:pt idx="24">
                  <c:v>54830</c:v>
                </c:pt>
                <c:pt idx="25">
                  <c:v>50721</c:v>
                </c:pt>
                <c:pt idx="26">
                  <c:v>47280</c:v>
                </c:pt>
                <c:pt idx="27">
                  <c:v>48414</c:v>
                </c:pt>
                <c:pt idx="28">
                  <c:v>41977</c:v>
                </c:pt>
                <c:pt idx="29">
                  <c:v>40258</c:v>
                </c:pt>
                <c:pt idx="30">
                  <c:v>42694</c:v>
                </c:pt>
                <c:pt idx="31">
                  <c:v>42074</c:v>
                </c:pt>
                <c:pt idx="32">
                  <c:v>34692</c:v>
                </c:pt>
                <c:pt idx="33">
                  <c:v>30056</c:v>
                </c:pt>
                <c:pt idx="34">
                  <c:v>25889</c:v>
                </c:pt>
                <c:pt idx="35">
                  <c:v>20949</c:v>
                </c:pt>
                <c:pt idx="36">
                  <c:v>45230</c:v>
                </c:pt>
                <c:pt idx="37">
                  <c:v>91112</c:v>
                </c:pt>
                <c:pt idx="38">
                  <c:v>71296</c:v>
                </c:pt>
                <c:pt idx="39">
                  <c:v>72719</c:v>
                </c:pt>
                <c:pt idx="40">
                  <c:v>72751</c:v>
                </c:pt>
                <c:pt idx="41">
                  <c:v>71763</c:v>
                </c:pt>
                <c:pt idx="42">
                  <c:v>54297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06-4EA3-AA37-725327C0672E}"/>
            </c:ext>
          </c:extLst>
        </c:ser>
        <c:ser>
          <c:idx val="2"/>
          <c:order val="2"/>
          <c:tx>
            <c:strRef>
              <c:f>'Raccoon Point'!$D$6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'Raccoon Point'!$A$18:$A$60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'Raccoon Point'!$D$18:$D$60</c:f>
              <c:numCache>
                <c:formatCode>#,##0</c:formatCode>
                <c:ptCount val="43"/>
                <c:pt idx="0">
                  <c:v>2059</c:v>
                </c:pt>
                <c:pt idx="1">
                  <c:v>487</c:v>
                </c:pt>
                <c:pt idx="2">
                  <c:v>4757</c:v>
                </c:pt>
                <c:pt idx="3">
                  <c:v>558780</c:v>
                </c:pt>
                <c:pt idx="4">
                  <c:v>638923</c:v>
                </c:pt>
                <c:pt idx="5">
                  <c:v>478216</c:v>
                </c:pt>
                <c:pt idx="6">
                  <c:v>605809</c:v>
                </c:pt>
                <c:pt idx="7">
                  <c:v>643621</c:v>
                </c:pt>
                <c:pt idx="8">
                  <c:v>626993</c:v>
                </c:pt>
                <c:pt idx="9">
                  <c:v>746453</c:v>
                </c:pt>
                <c:pt idx="10">
                  <c:v>628441</c:v>
                </c:pt>
                <c:pt idx="11">
                  <c:v>620942</c:v>
                </c:pt>
                <c:pt idx="12">
                  <c:v>740586</c:v>
                </c:pt>
                <c:pt idx="13">
                  <c:v>913951</c:v>
                </c:pt>
                <c:pt idx="14">
                  <c:v>1892882</c:v>
                </c:pt>
                <c:pt idx="15">
                  <c:v>2038670</c:v>
                </c:pt>
                <c:pt idx="16">
                  <c:v>3001070</c:v>
                </c:pt>
                <c:pt idx="17">
                  <c:v>3908470</c:v>
                </c:pt>
                <c:pt idx="18">
                  <c:v>3404341</c:v>
                </c:pt>
                <c:pt idx="19">
                  <c:v>4139000</c:v>
                </c:pt>
                <c:pt idx="20">
                  <c:v>4771632</c:v>
                </c:pt>
                <c:pt idx="21">
                  <c:v>4900430</c:v>
                </c:pt>
                <c:pt idx="22">
                  <c:v>4923304</c:v>
                </c:pt>
                <c:pt idx="23">
                  <c:v>4401363</c:v>
                </c:pt>
                <c:pt idx="24">
                  <c:v>4315839</c:v>
                </c:pt>
                <c:pt idx="25">
                  <c:v>4447439</c:v>
                </c:pt>
                <c:pt idx="26">
                  <c:v>4605406</c:v>
                </c:pt>
                <c:pt idx="27">
                  <c:v>4580130</c:v>
                </c:pt>
                <c:pt idx="28">
                  <c:v>4080428</c:v>
                </c:pt>
                <c:pt idx="29">
                  <c:v>4604957</c:v>
                </c:pt>
                <c:pt idx="30">
                  <c:v>7202047</c:v>
                </c:pt>
                <c:pt idx="31">
                  <c:v>7181761</c:v>
                </c:pt>
                <c:pt idx="32">
                  <c:v>7136674</c:v>
                </c:pt>
                <c:pt idx="33">
                  <c:v>8051324</c:v>
                </c:pt>
                <c:pt idx="34">
                  <c:v>7921620</c:v>
                </c:pt>
                <c:pt idx="35">
                  <c:v>6552451</c:v>
                </c:pt>
                <c:pt idx="36">
                  <c:v>5059046</c:v>
                </c:pt>
                <c:pt idx="37">
                  <c:v>4919868</c:v>
                </c:pt>
                <c:pt idx="38">
                  <c:v>1736054</c:v>
                </c:pt>
                <c:pt idx="39">
                  <c:v>1413661</c:v>
                </c:pt>
                <c:pt idx="40">
                  <c:v>1556504</c:v>
                </c:pt>
                <c:pt idx="41">
                  <c:v>1253671</c:v>
                </c:pt>
                <c:pt idx="42">
                  <c:v>1322789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06-4EA3-AA37-725327C06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1368"/>
        <c:axId val="436391760"/>
      </c:lineChart>
      <c:catAx>
        <c:axId val="436391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181128896377418"/>
              <c:y val="0.920967741935483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1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91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164279696714406E-2"/>
              <c:y val="0.1693548387096774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13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068239258635216"/>
          <c:y val="0.19838709677419356"/>
          <c:w val="9.6882898062342016E-2"/>
          <c:h val="0.18064516129032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Sunniland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Sunniland!$A$34:$A$86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Sunniland!$E$34:$E$86</c:f>
              <c:numCache>
                <c:formatCode>0.00%</c:formatCode>
                <c:ptCount val="53"/>
                <c:pt idx="0">
                  <c:v>0.7252302443187133</c:v>
                </c:pt>
                <c:pt idx="1">
                  <c:v>0.74019183710918035</c:v>
                </c:pt>
                <c:pt idx="2">
                  <c:v>0.77460405948348732</c:v>
                </c:pt>
                <c:pt idx="3">
                  <c:v>0.73603124422302457</c:v>
                </c:pt>
                <c:pt idx="4">
                  <c:v>0.75100158405006423</c:v>
                </c:pt>
                <c:pt idx="5">
                  <c:v>0.78441283013504759</c:v>
                </c:pt>
                <c:pt idx="6">
                  <c:v>0.81094254303456115</c:v>
                </c:pt>
                <c:pt idx="7">
                  <c:v>0.84323109994946477</c:v>
                </c:pt>
                <c:pt idx="8">
                  <c:v>0.86906305913983584</c:v>
                </c:pt>
                <c:pt idx="9">
                  <c:v>0.8940863671620618</c:v>
                </c:pt>
                <c:pt idx="10">
                  <c:v>0.92803788584844393</c:v>
                </c:pt>
                <c:pt idx="11">
                  <c:v>0.93903355423506452</c:v>
                </c:pt>
                <c:pt idx="12">
                  <c:v>0.9496261434099309</c:v>
                </c:pt>
                <c:pt idx="13">
                  <c:v>0.94179577522454594</c:v>
                </c:pt>
                <c:pt idx="14">
                  <c:v>0.94882814754858014</c:v>
                </c:pt>
                <c:pt idx="15">
                  <c:v>0.96056347867288505</c:v>
                </c:pt>
                <c:pt idx="16">
                  <c:v>0.9552547992917112</c:v>
                </c:pt>
                <c:pt idx="17">
                  <c:v>0.96305584978650893</c:v>
                </c:pt>
                <c:pt idx="18">
                  <c:v>0.95974556671274625</c:v>
                </c:pt>
                <c:pt idx="19">
                  <c:v>0.95894846394017652</c:v>
                </c:pt>
                <c:pt idx="20">
                  <c:v>0</c:v>
                </c:pt>
                <c:pt idx="21">
                  <c:v>0.66171875000000002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0.9957805820071961</c:v>
                </c:pt>
                <c:pt idx="28">
                  <c:v>0.99388770362937773</c:v>
                </c:pt>
                <c:pt idx="29">
                  <c:v>0</c:v>
                </c:pt>
                <c:pt idx="30">
                  <c:v>0</c:v>
                </c:pt>
                <c:pt idx="31">
                  <c:v>0.98944006576715293</c:v>
                </c:pt>
                <c:pt idx="32">
                  <c:v>0.99163518319502764</c:v>
                </c:pt>
                <c:pt idx="33">
                  <c:v>0.99241634332689055</c:v>
                </c:pt>
                <c:pt idx="34">
                  <c:v>0.98997323274804616</c:v>
                </c:pt>
                <c:pt idx="35">
                  <c:v>0.98915432715412233</c:v>
                </c:pt>
                <c:pt idx="36">
                  <c:v>0.98904601460409436</c:v>
                </c:pt>
                <c:pt idx="37">
                  <c:v>0.98709706715009005</c:v>
                </c:pt>
                <c:pt idx="38">
                  <c:v>0.98783877790900643</c:v>
                </c:pt>
                <c:pt idx="39">
                  <c:v>0.99290306304611353</c:v>
                </c:pt>
                <c:pt idx="40">
                  <c:v>0.99023459283952764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530-4BDB-A0C0-36BA47D88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Sunniland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Sunniland!$B$6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Sunniland!$A$7:$A$87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Sunniland!$B$7:$B$87</c:f>
              <c:numCache>
                <c:formatCode>_(* #,##0_);_(* \(#,##0\);_(* "-"??_);_(@_)</c:formatCode>
                <c:ptCount val="81"/>
                <c:pt idx="0">
                  <c:v>4032</c:v>
                </c:pt>
                <c:pt idx="1">
                  <c:v>11838</c:v>
                </c:pt>
                <c:pt idx="2">
                  <c:v>27510</c:v>
                </c:pt>
                <c:pt idx="3">
                  <c:v>56884</c:v>
                </c:pt>
                <c:pt idx="4">
                  <c:v>259345</c:v>
                </c:pt>
                <c:pt idx="5">
                  <c:v>291221</c:v>
                </c:pt>
                <c:pt idx="6">
                  <c:v>441720</c:v>
                </c:pt>
                <c:pt idx="7">
                  <c:v>486021</c:v>
                </c:pt>
                <c:pt idx="8">
                  <c:v>596043</c:v>
                </c:pt>
                <c:pt idx="9">
                  <c:v>591855</c:v>
                </c:pt>
                <c:pt idx="10">
                  <c:v>541284</c:v>
                </c:pt>
                <c:pt idx="11">
                  <c:v>526222</c:v>
                </c:pt>
                <c:pt idx="12">
                  <c:v>483365</c:v>
                </c:pt>
                <c:pt idx="13">
                  <c:v>480381</c:v>
                </c:pt>
                <c:pt idx="14">
                  <c:v>459612</c:v>
                </c:pt>
                <c:pt idx="15">
                  <c:v>445886</c:v>
                </c:pt>
                <c:pt idx="16">
                  <c:v>386251</c:v>
                </c:pt>
                <c:pt idx="17">
                  <c:v>368978</c:v>
                </c:pt>
                <c:pt idx="18">
                  <c:v>374240</c:v>
                </c:pt>
                <c:pt idx="19">
                  <c:v>414673</c:v>
                </c:pt>
                <c:pt idx="20">
                  <c:v>463642</c:v>
                </c:pt>
                <c:pt idx="21">
                  <c:v>600686</c:v>
                </c:pt>
                <c:pt idx="22">
                  <c:v>777219</c:v>
                </c:pt>
                <c:pt idx="23">
                  <c:v>801968</c:v>
                </c:pt>
                <c:pt idx="24">
                  <c:v>585374</c:v>
                </c:pt>
                <c:pt idx="25">
                  <c:v>581455</c:v>
                </c:pt>
                <c:pt idx="26">
                  <c:v>790593</c:v>
                </c:pt>
                <c:pt idx="27">
                  <c:v>722534</c:v>
                </c:pt>
                <c:pt idx="28">
                  <c:v>671118</c:v>
                </c:pt>
                <c:pt idx="29">
                  <c:v>523185</c:v>
                </c:pt>
                <c:pt idx="30">
                  <c:v>564026</c:v>
                </c:pt>
                <c:pt idx="31">
                  <c:v>541523</c:v>
                </c:pt>
                <c:pt idx="32">
                  <c:v>506643</c:v>
                </c:pt>
                <c:pt idx="33">
                  <c:v>472945</c:v>
                </c:pt>
                <c:pt idx="34">
                  <c:v>488902</c:v>
                </c:pt>
                <c:pt idx="35">
                  <c:v>428761</c:v>
                </c:pt>
                <c:pt idx="36">
                  <c:v>383016</c:v>
                </c:pt>
                <c:pt idx="37">
                  <c:v>295417</c:v>
                </c:pt>
                <c:pt idx="38">
                  <c:v>220598</c:v>
                </c:pt>
                <c:pt idx="39">
                  <c:v>167335</c:v>
                </c:pt>
                <c:pt idx="40">
                  <c:v>202578</c:v>
                </c:pt>
                <c:pt idx="41">
                  <c:v>160454</c:v>
                </c:pt>
                <c:pt idx="42">
                  <c:v>129841</c:v>
                </c:pt>
                <c:pt idx="43">
                  <c:v>53546</c:v>
                </c:pt>
                <c:pt idx="44">
                  <c:v>28077</c:v>
                </c:pt>
                <c:pt idx="45">
                  <c:v>30459</c:v>
                </c:pt>
                <c:pt idx="46">
                  <c:v>5325</c:v>
                </c:pt>
                <c:pt idx="47">
                  <c:v>0.01</c:v>
                </c:pt>
                <c:pt idx="48">
                  <c:v>433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 formatCode="#,##0">
                  <c:v>0.01</c:v>
                </c:pt>
                <c:pt idx="54" formatCode="#,##0">
                  <c:v>2044</c:v>
                </c:pt>
                <c:pt idx="55" formatCode="#,##0">
                  <c:v>2461</c:v>
                </c:pt>
                <c:pt idx="56" formatCode="#,##0">
                  <c:v>0.01</c:v>
                </c:pt>
                <c:pt idx="57" formatCode="#,##0">
                  <c:v>0.01</c:v>
                </c:pt>
                <c:pt idx="58" formatCode="#,##0">
                  <c:v>9711</c:v>
                </c:pt>
                <c:pt idx="59" formatCode="#,##0">
                  <c:v>9060</c:v>
                </c:pt>
                <c:pt idx="60" formatCode="#,##0">
                  <c:v>7906</c:v>
                </c:pt>
                <c:pt idx="61" formatCode="#,##0">
                  <c:v>9155</c:v>
                </c:pt>
                <c:pt idx="62" formatCode="#,##0">
                  <c:v>11758</c:v>
                </c:pt>
                <c:pt idx="63" formatCode="#,##0">
                  <c:v>11977</c:v>
                </c:pt>
                <c:pt idx="64" formatCode="#,##0">
                  <c:v>7388</c:v>
                </c:pt>
                <c:pt idx="65" formatCode="#,##0">
                  <c:v>17237</c:v>
                </c:pt>
                <c:pt idx="66" formatCode="#,##0">
                  <c:v>6639</c:v>
                </c:pt>
                <c:pt idx="67" formatCode="#,##0">
                  <c:v>8668</c:v>
                </c:pt>
                <c:pt idx="68" formatCode="#,##0">
                  <c:v>0.01</c:v>
                </c:pt>
                <c:pt idx="69" formatCode="#,##0">
                  <c:v>0.01</c:v>
                </c:pt>
                <c:pt idx="70" formatCode="#,##0">
                  <c:v>0.01</c:v>
                </c:pt>
                <c:pt idx="71" formatCode="#,##0">
                  <c:v>0.01</c:v>
                </c:pt>
                <c:pt idx="72" formatCode="#,##0">
                  <c:v>0.01</c:v>
                </c:pt>
                <c:pt idx="73" formatCode="#,##0">
                  <c:v>0.01</c:v>
                </c:pt>
                <c:pt idx="74" formatCode="#,##0">
                  <c:v>0.01</c:v>
                </c:pt>
                <c:pt idx="75" formatCode="#,##0">
                  <c:v>0.01</c:v>
                </c:pt>
                <c:pt idx="76" formatCode="#,##0">
                  <c:v>0.01</c:v>
                </c:pt>
                <c:pt idx="77" formatCode="#,##0">
                  <c:v>0.01</c:v>
                </c:pt>
                <c:pt idx="78" formatCode="#,##0">
                  <c:v>0.01</c:v>
                </c:pt>
                <c:pt idx="79" formatCode="#,##0">
                  <c:v>0.01</c:v>
                </c:pt>
                <c:pt idx="80" formatCode="#,##0">
                  <c:v>0.01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A86-4ECD-BEF2-26D47C04EB99}"/>
            </c:ext>
          </c:extLst>
        </c:ser>
        <c:ser>
          <c:idx val="1"/>
          <c:order val="1"/>
          <c:tx>
            <c:strRef>
              <c:f>Sunniland!$C$6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Sunniland!$A$7:$A$87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Sunniland!$C$7:$C$87</c:f>
              <c:numCache>
                <c:formatCode>#,##0</c:formatCode>
                <c:ptCount val="81"/>
                <c:pt idx="0">
                  <c:v>400</c:v>
                </c:pt>
                <c:pt idx="1">
                  <c:v>1100</c:v>
                </c:pt>
                <c:pt idx="2">
                  <c:v>1800</c:v>
                </c:pt>
                <c:pt idx="3">
                  <c:v>5700</c:v>
                </c:pt>
                <c:pt idx="4">
                  <c:v>25900</c:v>
                </c:pt>
                <c:pt idx="5">
                  <c:v>29100</c:v>
                </c:pt>
                <c:pt idx="6">
                  <c:v>44200</c:v>
                </c:pt>
                <c:pt idx="7">
                  <c:v>48600</c:v>
                </c:pt>
                <c:pt idx="8">
                  <c:v>59600</c:v>
                </c:pt>
                <c:pt idx="9">
                  <c:v>59200</c:v>
                </c:pt>
                <c:pt idx="10">
                  <c:v>54100</c:v>
                </c:pt>
                <c:pt idx="11">
                  <c:v>52600</c:v>
                </c:pt>
                <c:pt idx="12">
                  <c:v>48300</c:v>
                </c:pt>
                <c:pt idx="13">
                  <c:v>48000</c:v>
                </c:pt>
                <c:pt idx="14">
                  <c:v>46000</c:v>
                </c:pt>
                <c:pt idx="15">
                  <c:v>44600</c:v>
                </c:pt>
                <c:pt idx="16">
                  <c:v>38600</c:v>
                </c:pt>
                <c:pt idx="17">
                  <c:v>36900</c:v>
                </c:pt>
                <c:pt idx="18">
                  <c:v>37400</c:v>
                </c:pt>
                <c:pt idx="19">
                  <c:v>41500</c:v>
                </c:pt>
                <c:pt idx="20">
                  <c:v>46400</c:v>
                </c:pt>
                <c:pt idx="21">
                  <c:v>60100</c:v>
                </c:pt>
                <c:pt idx="22">
                  <c:v>77722</c:v>
                </c:pt>
                <c:pt idx="23">
                  <c:v>80197</c:v>
                </c:pt>
                <c:pt idx="24">
                  <c:v>57330</c:v>
                </c:pt>
                <c:pt idx="25">
                  <c:v>57420</c:v>
                </c:pt>
                <c:pt idx="26">
                  <c:v>77981</c:v>
                </c:pt>
                <c:pt idx="27">
                  <c:v>72182</c:v>
                </c:pt>
                <c:pt idx="28">
                  <c:v>64060</c:v>
                </c:pt>
                <c:pt idx="29">
                  <c:v>49933</c:v>
                </c:pt>
                <c:pt idx="30">
                  <c:v>54302</c:v>
                </c:pt>
                <c:pt idx="31">
                  <c:v>53454</c:v>
                </c:pt>
                <c:pt idx="32">
                  <c:v>49789</c:v>
                </c:pt>
                <c:pt idx="33">
                  <c:v>46795</c:v>
                </c:pt>
                <c:pt idx="34">
                  <c:v>47516</c:v>
                </c:pt>
                <c:pt idx="35">
                  <c:v>42684</c:v>
                </c:pt>
                <c:pt idx="36">
                  <c:v>38336</c:v>
                </c:pt>
                <c:pt idx="37">
                  <c:v>31606</c:v>
                </c:pt>
                <c:pt idx="38">
                  <c:v>21109</c:v>
                </c:pt>
                <c:pt idx="39">
                  <c:v>15838</c:v>
                </c:pt>
                <c:pt idx="40">
                  <c:v>19326</c:v>
                </c:pt>
                <c:pt idx="41">
                  <c:v>14383</c:v>
                </c:pt>
                <c:pt idx="42">
                  <c:v>12300</c:v>
                </c:pt>
                <c:pt idx="43">
                  <c:v>4162</c:v>
                </c:pt>
                <c:pt idx="44">
                  <c:v>1861</c:v>
                </c:pt>
                <c:pt idx="45">
                  <c:v>2629</c:v>
                </c:pt>
                <c:pt idx="46">
                  <c:v>482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88</c:v>
                </c:pt>
                <c:pt idx="56">
                  <c:v>0</c:v>
                </c:pt>
                <c:pt idx="57">
                  <c:v>0</c:v>
                </c:pt>
                <c:pt idx="58">
                  <c:v>896</c:v>
                </c:pt>
                <c:pt idx="59">
                  <c:v>833</c:v>
                </c:pt>
                <c:pt idx="60">
                  <c:v>730</c:v>
                </c:pt>
                <c:pt idx="61">
                  <c:v>842</c:v>
                </c:pt>
                <c:pt idx="62">
                  <c:v>1082</c:v>
                </c:pt>
                <c:pt idx="63">
                  <c:v>1102</c:v>
                </c:pt>
                <c:pt idx="64">
                  <c:v>679</c:v>
                </c:pt>
                <c:pt idx="65">
                  <c:v>556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A86-4ECD-BEF2-26D47C04EB99}"/>
            </c:ext>
          </c:extLst>
        </c:ser>
        <c:ser>
          <c:idx val="2"/>
          <c:order val="2"/>
          <c:tx>
            <c:strRef>
              <c:f>Sunniland!$D$6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Sunniland!$A$7:$A$87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Sunniland!$D$7:$D$87</c:f>
              <c:numCache>
                <c:formatCode>#,##0</c:formatCode>
                <c:ptCount val="81"/>
                <c:pt idx="27">
                  <c:v>1907064</c:v>
                </c:pt>
                <c:pt idx="28">
                  <c:v>1912011</c:v>
                </c:pt>
                <c:pt idx="29">
                  <c:v>1797997</c:v>
                </c:pt>
                <c:pt idx="30">
                  <c:v>1572689</c:v>
                </c:pt>
                <c:pt idx="31">
                  <c:v>1633282</c:v>
                </c:pt>
                <c:pt idx="32">
                  <c:v>1843418</c:v>
                </c:pt>
                <c:pt idx="33">
                  <c:v>2028649</c:v>
                </c:pt>
                <c:pt idx="34">
                  <c:v>2629714</c:v>
                </c:pt>
                <c:pt idx="35">
                  <c:v>2845800</c:v>
                </c:pt>
                <c:pt idx="36">
                  <c:v>3233289</c:v>
                </c:pt>
                <c:pt idx="37">
                  <c:v>3809757</c:v>
                </c:pt>
                <c:pt idx="38">
                  <c:v>3397753</c:v>
                </c:pt>
                <c:pt idx="39">
                  <c:v>3154527</c:v>
                </c:pt>
                <c:pt idx="40">
                  <c:v>3277891</c:v>
                </c:pt>
                <c:pt idx="41">
                  <c:v>2975137</c:v>
                </c:pt>
                <c:pt idx="42">
                  <c:v>3162564</c:v>
                </c:pt>
                <c:pt idx="43">
                  <c:v>1143141</c:v>
                </c:pt>
                <c:pt idx="44">
                  <c:v>731908</c:v>
                </c:pt>
                <c:pt idx="45">
                  <c:v>726203</c:v>
                </c:pt>
                <c:pt idx="46">
                  <c:v>124390</c:v>
                </c:pt>
                <c:pt idx="47">
                  <c:v>0</c:v>
                </c:pt>
                <c:pt idx="48">
                  <c:v>847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482383</c:v>
                </c:pt>
                <c:pt idx="55">
                  <c:v>400170</c:v>
                </c:pt>
                <c:pt idx="56">
                  <c:v>0</c:v>
                </c:pt>
                <c:pt idx="57">
                  <c:v>0</c:v>
                </c:pt>
                <c:pt idx="58">
                  <c:v>909897</c:v>
                </c:pt>
                <c:pt idx="59">
                  <c:v>1074048</c:v>
                </c:pt>
                <c:pt idx="60">
                  <c:v>1034599</c:v>
                </c:pt>
                <c:pt idx="61">
                  <c:v>903901</c:v>
                </c:pt>
                <c:pt idx="62">
                  <c:v>1072361</c:v>
                </c:pt>
                <c:pt idx="63">
                  <c:v>1081415</c:v>
                </c:pt>
                <c:pt idx="64">
                  <c:v>565195</c:v>
                </c:pt>
                <c:pt idx="65">
                  <c:v>1400137</c:v>
                </c:pt>
                <c:pt idx="66">
                  <c:v>928835</c:v>
                </c:pt>
                <c:pt idx="67">
                  <c:v>878955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A86-4ECD-BEF2-26D47C04E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Bear Island Field Water Cut History</a:t>
            </a:r>
          </a:p>
        </c:rich>
      </c:tx>
      <c:layout>
        <c:manualLayout>
          <c:xMode val="edge"/>
          <c:yMode val="edge"/>
          <c:x val="0.22068965517241379"/>
          <c:y val="2.6946107784431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10344827586207"/>
          <c:y val="0.21257485029940121"/>
          <c:w val="0.79224137931034477"/>
          <c:h val="0.5928143712574850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'Bear Island'!$A$9:$A$57</c:f>
              <c:numCache>
                <c:formatCode>General</c:formatCode>
                <c:ptCount val="49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</c:numCache>
            </c:numRef>
          </c:cat>
          <c:val>
            <c:numRef>
              <c:f>'Bear Island'!$E$9:$E$59</c:f>
              <c:numCache>
                <c:formatCode>0.00%</c:formatCode>
                <c:ptCount val="51"/>
                <c:pt idx="0">
                  <c:v>0.60729808955827358</c:v>
                </c:pt>
                <c:pt idx="1">
                  <c:v>0.56632910457862162</c:v>
                </c:pt>
                <c:pt idx="2">
                  <c:v>9.5378329619017294E-2</c:v>
                </c:pt>
                <c:pt idx="3">
                  <c:v>0.22466825802571236</c:v>
                </c:pt>
                <c:pt idx="4">
                  <c:v>0.40395036343218454</c:v>
                </c:pt>
                <c:pt idx="5">
                  <c:v>0.46744498103835358</c:v>
                </c:pt>
                <c:pt idx="6">
                  <c:v>0.59246455331514891</c:v>
                </c:pt>
                <c:pt idx="7">
                  <c:v>0.69152296511627909</c:v>
                </c:pt>
                <c:pt idx="8">
                  <c:v>0.73012686728684217</c:v>
                </c:pt>
                <c:pt idx="9">
                  <c:v>0.76808726301733021</c:v>
                </c:pt>
                <c:pt idx="10">
                  <c:v>0.79400245298924454</c:v>
                </c:pt>
                <c:pt idx="11">
                  <c:v>0.82350085128829587</c:v>
                </c:pt>
                <c:pt idx="12">
                  <c:v>0.84598093480443881</c:v>
                </c:pt>
                <c:pt idx="13">
                  <c:v>0.86184986842182187</c:v>
                </c:pt>
                <c:pt idx="14">
                  <c:v>0.86831797217765916</c:v>
                </c:pt>
                <c:pt idx="15">
                  <c:v>0.83608940527032316</c:v>
                </c:pt>
                <c:pt idx="16">
                  <c:v>0.87883301686681647</c:v>
                </c:pt>
                <c:pt idx="17">
                  <c:v>0.9088519182187913</c:v>
                </c:pt>
                <c:pt idx="18">
                  <c:v>0.84639529591908824</c:v>
                </c:pt>
                <c:pt idx="19">
                  <c:v>0.79256179021320294</c:v>
                </c:pt>
                <c:pt idx="20">
                  <c:v>0.6633843526243185</c:v>
                </c:pt>
                <c:pt idx="21">
                  <c:v>0.64140978579747321</c:v>
                </c:pt>
                <c:pt idx="22">
                  <c:v>0.78734182865049429</c:v>
                </c:pt>
                <c:pt idx="23">
                  <c:v>0.75371107200244858</c:v>
                </c:pt>
                <c:pt idx="24">
                  <c:v>0.79243968447156821</c:v>
                </c:pt>
                <c:pt idx="25">
                  <c:v>0.86664459260497506</c:v>
                </c:pt>
                <c:pt idx="26">
                  <c:v>0.89636223970480366</c:v>
                </c:pt>
                <c:pt idx="27">
                  <c:v>0.94054386962289183</c:v>
                </c:pt>
                <c:pt idx="28">
                  <c:v>0.94871007463472934</c:v>
                </c:pt>
                <c:pt idx="29">
                  <c:v>0.92108375339278792</c:v>
                </c:pt>
                <c:pt idx="30">
                  <c:v>0.92218568135590673</c:v>
                </c:pt>
                <c:pt idx="31">
                  <c:v>0.94249879937990777</c:v>
                </c:pt>
                <c:pt idx="32">
                  <c:v>0.95402099307622512</c:v>
                </c:pt>
                <c:pt idx="33">
                  <c:v>0.95284884202784592</c:v>
                </c:pt>
                <c:pt idx="34">
                  <c:v>0.95205544763563432</c:v>
                </c:pt>
                <c:pt idx="35">
                  <c:v>0.95084974531305844</c:v>
                </c:pt>
                <c:pt idx="36">
                  <c:v>0.95957966251921556</c:v>
                </c:pt>
                <c:pt idx="37">
                  <c:v>0.95329430549831784</c:v>
                </c:pt>
                <c:pt idx="38">
                  <c:v>0.96310626428041146</c:v>
                </c:pt>
                <c:pt idx="39">
                  <c:v>0.96804110127787679</c:v>
                </c:pt>
                <c:pt idx="40">
                  <c:v>0.97009834982225007</c:v>
                </c:pt>
                <c:pt idx="41">
                  <c:v>0.95759392956859579</c:v>
                </c:pt>
                <c:pt idx="42">
                  <c:v>0.95986184694292598</c:v>
                </c:pt>
                <c:pt idx="43">
                  <c:v>0.9441592716552335</c:v>
                </c:pt>
                <c:pt idx="44">
                  <c:v>0.95477329282587542</c:v>
                </c:pt>
                <c:pt idx="45">
                  <c:v>0.96058003727688679</c:v>
                </c:pt>
                <c:pt idx="46">
                  <c:v>0.95422316239059934</c:v>
                </c:pt>
                <c:pt idx="47">
                  <c:v>0.95728223096400666</c:v>
                </c:pt>
                <c:pt idx="48">
                  <c:v>0.95687215503282896</c:v>
                </c:pt>
                <c:pt idx="49">
                  <c:v>0.94316556918995453</c:v>
                </c:pt>
                <c:pt idx="50">
                  <c:v>0.96797616264615405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3E-491A-84F2-70D4B307A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77320"/>
        <c:axId val="437077712"/>
      </c:lineChart>
      <c:catAx>
        <c:axId val="437077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517241379310345"/>
              <c:y val="0.883233532934131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7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707771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5517241379310345E-2"/>
              <c:y val="0.2724550898203592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7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West Felda Field Water Cut History</a:t>
            </a:r>
          </a:p>
        </c:rich>
      </c:tx>
      <c:layout>
        <c:manualLayout>
          <c:xMode val="edge"/>
          <c:yMode val="edge"/>
          <c:x val="0.25077647902707811"/>
          <c:y val="2.7863777089783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9006896975271"/>
          <c:y val="0.2167184300612166"/>
          <c:w val="0.80667732444519591"/>
          <c:h val="0.583591772379133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'West Felda'!$A$7:$A$63</c:f>
              <c:numCache>
                <c:formatCode>General</c:formatCod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'West Felda'!$E$7:$E$63</c:f>
              <c:numCache>
                <c:formatCode>0.00%</c:formatCode>
                <c:ptCount val="57"/>
                <c:pt idx="0">
                  <c:v>0</c:v>
                </c:pt>
                <c:pt idx="1">
                  <c:v>0.90837130533229793</c:v>
                </c:pt>
                <c:pt idx="2">
                  <c:v>0.81728856979135067</c:v>
                </c:pt>
                <c:pt idx="3">
                  <c:v>0.60204213177666788</c:v>
                </c:pt>
                <c:pt idx="4">
                  <c:v>0.1899331481041327</c:v>
                </c:pt>
                <c:pt idx="5">
                  <c:v>0.21525804616233135</c:v>
                </c:pt>
                <c:pt idx="6">
                  <c:v>0.2631536335995151</c:v>
                </c:pt>
                <c:pt idx="7">
                  <c:v>0.28450631526452302</c:v>
                </c:pt>
                <c:pt idx="8">
                  <c:v>0.35167774090143328</c:v>
                </c:pt>
                <c:pt idx="9">
                  <c:v>0.46736184654502627</c:v>
                </c:pt>
                <c:pt idx="10">
                  <c:v>0.59678981589382152</c:v>
                </c:pt>
                <c:pt idx="11">
                  <c:v>0.67547074401266716</c:v>
                </c:pt>
                <c:pt idx="12">
                  <c:v>0.7249495131987449</c:v>
                </c:pt>
                <c:pt idx="13">
                  <c:v>0.74399027023300879</c:v>
                </c:pt>
                <c:pt idx="14">
                  <c:v>0.77009732400418884</c:v>
                </c:pt>
                <c:pt idx="15">
                  <c:v>0.79914267176448694</c:v>
                </c:pt>
                <c:pt idx="16">
                  <c:v>0.8170927112981039</c:v>
                </c:pt>
                <c:pt idx="17">
                  <c:v>0.84436071858802797</c:v>
                </c:pt>
                <c:pt idx="18">
                  <c:v>0.85732811304711187</c:v>
                </c:pt>
                <c:pt idx="19">
                  <c:v>0.87671811245096043</c:v>
                </c:pt>
                <c:pt idx="20">
                  <c:v>0.8879374744441636</c:v>
                </c:pt>
                <c:pt idx="21">
                  <c:v>0.88427607471038183</c:v>
                </c:pt>
                <c:pt idx="22">
                  <c:v>0.8864016683624989</c:v>
                </c:pt>
                <c:pt idx="23">
                  <c:v>0.87313264785315092</c:v>
                </c:pt>
                <c:pt idx="24">
                  <c:v>0.8845381693999621</c:v>
                </c:pt>
                <c:pt idx="25">
                  <c:v>0.89811060273084264</c:v>
                </c:pt>
                <c:pt idx="26">
                  <c:v>0.89528776986958203</c:v>
                </c:pt>
                <c:pt idx="27">
                  <c:v>0.89742476639889623</c:v>
                </c:pt>
                <c:pt idx="28">
                  <c:v>0.89838926213084258</c:v>
                </c:pt>
                <c:pt idx="29">
                  <c:v>0.90169593746189414</c:v>
                </c:pt>
                <c:pt idx="30">
                  <c:v>0.88724738342650422</c:v>
                </c:pt>
                <c:pt idx="31">
                  <c:v>0.90885328673238364</c:v>
                </c:pt>
                <c:pt idx="32">
                  <c:v>0.92239132556463233</c:v>
                </c:pt>
                <c:pt idx="33">
                  <c:v>0.93021281181554116</c:v>
                </c:pt>
                <c:pt idx="34">
                  <c:v>0.93466569247900466</c:v>
                </c:pt>
                <c:pt idx="35">
                  <c:v>0.9334774337791536</c:v>
                </c:pt>
                <c:pt idx="36">
                  <c:v>0.93862705067270047</c:v>
                </c:pt>
                <c:pt idx="37">
                  <c:v>0.9435419429026789</c:v>
                </c:pt>
                <c:pt idx="38">
                  <c:v>0.94035440213100741</c:v>
                </c:pt>
                <c:pt idx="39">
                  <c:v>0.94780904977513347</c:v>
                </c:pt>
                <c:pt idx="40">
                  <c:v>0.94744082129133489</c:v>
                </c:pt>
                <c:pt idx="41">
                  <c:v>0.94696716349354881</c:v>
                </c:pt>
                <c:pt idx="42">
                  <c:v>0.94685555531163945</c:v>
                </c:pt>
                <c:pt idx="43">
                  <c:v>0.95084241980557649</c:v>
                </c:pt>
                <c:pt idx="44">
                  <c:v>0.95506281242237412</c:v>
                </c:pt>
                <c:pt idx="45">
                  <c:v>0.95503329491282563</c:v>
                </c:pt>
                <c:pt idx="46">
                  <c:v>0.95188016232588357</c:v>
                </c:pt>
                <c:pt idx="47">
                  <c:v>0.9472858397945042</c:v>
                </c:pt>
                <c:pt idx="48">
                  <c:v>0.95260597925558199</c:v>
                </c:pt>
                <c:pt idx="49">
                  <c:v>0.94963102542588718</c:v>
                </c:pt>
                <c:pt idx="50">
                  <c:v>0.95100394525774234</c:v>
                </c:pt>
                <c:pt idx="51">
                  <c:v>0.958558526637874</c:v>
                </c:pt>
                <c:pt idx="52">
                  <c:v>0.96219577854941285</c:v>
                </c:pt>
                <c:pt idx="53">
                  <c:v>0.96406341915602256</c:v>
                </c:pt>
                <c:pt idx="54">
                  <c:v>0.96061609007504445</c:v>
                </c:pt>
                <c:pt idx="55">
                  <c:v>0.96655170121146894</c:v>
                </c:pt>
                <c:pt idx="56">
                  <c:v>0.96878857990122769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9B5-4EF5-B7D0-2589C44B1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4424"/>
        <c:axId val="436444816"/>
      </c:lineChart>
      <c:catAx>
        <c:axId val="43644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57167310607913"/>
              <c:y val="0.88080560363391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44481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2.096273291925466E-2"/>
              <c:y val="0.2484520936430933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4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West Felda Field Annual Production</a:t>
            </a:r>
          </a:p>
        </c:rich>
      </c:tx>
      <c:layout>
        <c:manualLayout>
          <c:xMode val="edge"/>
          <c:yMode val="edge"/>
          <c:x val="0.28027958461714025"/>
          <c:y val="2.7272727272727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25472254961763"/>
          <c:y val="0.16060629824558809"/>
          <c:w val="0.81832329159310535"/>
          <c:h val="0.68181919066523244"/>
        </c:manualLayout>
      </c:layout>
      <c:lineChart>
        <c:grouping val="standard"/>
        <c:varyColors val="0"/>
        <c:ser>
          <c:idx val="0"/>
          <c:order val="0"/>
          <c:tx>
            <c:strRef>
              <c:f>'West Felda'!$B$6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'West Felda'!$A$7:$A$64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'West Felda'!$B$7:$B$64</c:f>
              <c:numCache>
                <c:formatCode>_(* #,##0_);_(* \(#,##0\);_(* "-"??_);_(@_)</c:formatCode>
                <c:ptCount val="58"/>
                <c:pt idx="0">
                  <c:v>5114</c:v>
                </c:pt>
                <c:pt idx="1">
                  <c:v>9793</c:v>
                </c:pt>
                <c:pt idx="2">
                  <c:v>21682</c:v>
                </c:pt>
                <c:pt idx="3">
                  <c:v>120393</c:v>
                </c:pt>
                <c:pt idx="4">
                  <c:v>1482556</c:v>
                </c:pt>
                <c:pt idx="5">
                  <c:v>3151559</c:v>
                </c:pt>
                <c:pt idx="6">
                  <c:v>3294628</c:v>
                </c:pt>
                <c:pt idx="7">
                  <c:v>3196531</c:v>
                </c:pt>
                <c:pt idx="8">
                  <c:v>3146800</c:v>
                </c:pt>
                <c:pt idx="9">
                  <c:v>3371787</c:v>
                </c:pt>
                <c:pt idx="10">
                  <c:v>3012674</c:v>
                </c:pt>
                <c:pt idx="11">
                  <c:v>2840503</c:v>
                </c:pt>
                <c:pt idx="12">
                  <c:v>2431292</c:v>
                </c:pt>
                <c:pt idx="13">
                  <c:v>2176319</c:v>
                </c:pt>
                <c:pt idx="14">
                  <c:v>2025432</c:v>
                </c:pt>
                <c:pt idx="15">
                  <c:v>1688711</c:v>
                </c:pt>
                <c:pt idx="16">
                  <c:v>1616950</c:v>
                </c:pt>
                <c:pt idx="17">
                  <c:v>1431654</c:v>
                </c:pt>
                <c:pt idx="18">
                  <c:v>1321000</c:v>
                </c:pt>
                <c:pt idx="19">
                  <c:v>1146947</c:v>
                </c:pt>
                <c:pt idx="20">
                  <c:v>918659</c:v>
                </c:pt>
                <c:pt idx="21">
                  <c:v>1032969</c:v>
                </c:pt>
                <c:pt idx="22">
                  <c:v>634923</c:v>
                </c:pt>
                <c:pt idx="23">
                  <c:v>494652</c:v>
                </c:pt>
                <c:pt idx="24">
                  <c:v>379755</c:v>
                </c:pt>
                <c:pt idx="25">
                  <c:v>353518</c:v>
                </c:pt>
                <c:pt idx="26">
                  <c:v>308706</c:v>
                </c:pt>
                <c:pt idx="27">
                  <c:v>322061</c:v>
                </c:pt>
                <c:pt idx="28">
                  <c:v>353456</c:v>
                </c:pt>
                <c:pt idx="29">
                  <c:v>357942</c:v>
                </c:pt>
                <c:pt idx="30" formatCode="#,##0">
                  <c:v>348892</c:v>
                </c:pt>
                <c:pt idx="31" formatCode="#,##0">
                  <c:v>513332</c:v>
                </c:pt>
                <c:pt idx="32" formatCode="#,##0">
                  <c:v>462007</c:v>
                </c:pt>
                <c:pt idx="33" formatCode="#,##0">
                  <c:v>283639</c:v>
                </c:pt>
                <c:pt idx="34" formatCode="#,##0">
                  <c:v>269603</c:v>
                </c:pt>
                <c:pt idx="35" formatCode="#,##0">
                  <c:v>277692</c:v>
                </c:pt>
                <c:pt idx="36" formatCode="#,##0">
                  <c:v>282309</c:v>
                </c:pt>
                <c:pt idx="37" formatCode="#,##0">
                  <c:v>282262</c:v>
                </c:pt>
                <c:pt idx="38" formatCode="#,##0">
                  <c:v>261712</c:v>
                </c:pt>
                <c:pt idx="39" formatCode="#,##0">
                  <c:v>239954</c:v>
                </c:pt>
                <c:pt idx="40" formatCode="#,##0">
                  <c:v>260770</c:v>
                </c:pt>
                <c:pt idx="41" formatCode="#,##0">
                  <c:v>210597</c:v>
                </c:pt>
                <c:pt idx="42" formatCode="#,##0">
                  <c:v>196092</c:v>
                </c:pt>
                <c:pt idx="43" formatCode="#,##0">
                  <c:v>167601</c:v>
                </c:pt>
                <c:pt idx="44" formatCode="#,##0">
                  <c:v>161005</c:v>
                </c:pt>
                <c:pt idx="45" formatCode="#,##0">
                  <c:v>183399</c:v>
                </c:pt>
                <c:pt idx="46" formatCode="#,##0">
                  <c:v>239547</c:v>
                </c:pt>
                <c:pt idx="47" formatCode="#,##0">
                  <c:v>225062</c:v>
                </c:pt>
                <c:pt idx="48" formatCode="#,##0">
                  <c:v>187347</c:v>
                </c:pt>
                <c:pt idx="49" formatCode="#,##0">
                  <c:v>225659</c:v>
                </c:pt>
                <c:pt idx="50" formatCode="#,##0">
                  <c:v>169519</c:v>
                </c:pt>
                <c:pt idx="51" formatCode="#,##0">
                  <c:v>196494</c:v>
                </c:pt>
                <c:pt idx="52" formatCode="#,##0">
                  <c:v>193792</c:v>
                </c:pt>
                <c:pt idx="53" formatCode="#,##0">
                  <c:v>183330</c:v>
                </c:pt>
                <c:pt idx="54" formatCode="#,##0">
                  <c:v>167104</c:v>
                </c:pt>
                <c:pt idx="55" formatCode="#,##0">
                  <c:v>116212</c:v>
                </c:pt>
                <c:pt idx="56" formatCode="#,##0">
                  <c:v>80117</c:v>
                </c:pt>
                <c:pt idx="57" formatCode="#,##0">
                  <c:v>116914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C66-4659-B5CD-349AAB58F01E}"/>
            </c:ext>
          </c:extLst>
        </c:ser>
        <c:ser>
          <c:idx val="1"/>
          <c:order val="1"/>
          <c:tx>
            <c:strRef>
              <c:f>'West Felda'!$C$6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'West Felda'!$A$7:$A$64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'West Felda'!$C$7:$C$64</c:f>
              <c:numCache>
                <c:formatCode>#,##0</c:formatCode>
                <c:ptCount val="58"/>
                <c:pt idx="0">
                  <c:v>0</c:v>
                </c:pt>
                <c:pt idx="1">
                  <c:v>881</c:v>
                </c:pt>
                <c:pt idx="2">
                  <c:v>1702</c:v>
                </c:pt>
                <c:pt idx="3">
                  <c:v>19676</c:v>
                </c:pt>
                <c:pt idx="4">
                  <c:v>273701</c:v>
                </c:pt>
                <c:pt idx="5">
                  <c:v>254677</c:v>
                </c:pt>
                <c:pt idx="6">
                  <c:v>250773</c:v>
                </c:pt>
                <c:pt idx="7">
                  <c:v>248620</c:v>
                </c:pt>
                <c:pt idx="8">
                  <c:v>240955</c:v>
                </c:pt>
                <c:pt idx="9">
                  <c:v>258786</c:v>
                </c:pt>
                <c:pt idx="10">
                  <c:v>228067</c:v>
                </c:pt>
                <c:pt idx="11">
                  <c:v>214660</c:v>
                </c:pt>
                <c:pt idx="12">
                  <c:v>184735</c:v>
                </c:pt>
                <c:pt idx="13">
                  <c:v>162428</c:v>
                </c:pt>
                <c:pt idx="14">
                  <c:v>136754</c:v>
                </c:pt>
                <c:pt idx="15">
                  <c:v>115008</c:v>
                </c:pt>
                <c:pt idx="16">
                  <c:v>112884</c:v>
                </c:pt>
                <c:pt idx="17">
                  <c:v>99032</c:v>
                </c:pt>
                <c:pt idx="18">
                  <c:v>88792</c:v>
                </c:pt>
                <c:pt idx="19">
                  <c:v>70630</c:v>
                </c:pt>
                <c:pt idx="20">
                  <c:v>58977</c:v>
                </c:pt>
                <c:pt idx="21">
                  <c:v>62002</c:v>
                </c:pt>
                <c:pt idx="22">
                  <c:v>44879</c:v>
                </c:pt>
                <c:pt idx="23">
                  <c:v>34818</c:v>
                </c:pt>
                <c:pt idx="24">
                  <c:v>26737</c:v>
                </c:pt>
                <c:pt idx="25">
                  <c:v>26234</c:v>
                </c:pt>
                <c:pt idx="26">
                  <c:v>22610</c:v>
                </c:pt>
                <c:pt idx="27">
                  <c:v>29893</c:v>
                </c:pt>
                <c:pt idx="28">
                  <c:v>27934</c:v>
                </c:pt>
                <c:pt idx="29">
                  <c:v>28777</c:v>
                </c:pt>
                <c:pt idx="30">
                  <c:v>35256</c:v>
                </c:pt>
                <c:pt idx="31">
                  <c:v>55864</c:v>
                </c:pt>
                <c:pt idx="32">
                  <c:v>47545</c:v>
                </c:pt>
                <c:pt idx="33">
                  <c:v>27829</c:v>
                </c:pt>
                <c:pt idx="34">
                  <c:v>24243</c:v>
                </c:pt>
                <c:pt idx="35">
                  <c:v>24929</c:v>
                </c:pt>
                <c:pt idx="36">
                  <c:v>25198</c:v>
                </c:pt>
                <c:pt idx="37">
                  <c:v>25080</c:v>
                </c:pt>
                <c:pt idx="38">
                  <c:v>22637</c:v>
                </c:pt>
                <c:pt idx="39">
                  <c:v>21436</c:v>
                </c:pt>
                <c:pt idx="40">
                  <c:v>20891</c:v>
                </c:pt>
                <c:pt idx="41">
                  <c:v>18766</c:v>
                </c:pt>
                <c:pt idx="42">
                  <c:v>17585</c:v>
                </c:pt>
                <c:pt idx="43">
                  <c:v>15224</c:v>
                </c:pt>
                <c:pt idx="44">
                  <c:v>14525</c:v>
                </c:pt>
                <c:pt idx="45">
                  <c:v>16369</c:v>
                </c:pt>
                <c:pt idx="46">
                  <c:v>21637</c:v>
                </c:pt>
                <c:pt idx="47">
                  <c:v>20411</c:v>
                </c:pt>
                <c:pt idx="48">
                  <c:v>15694</c:v>
                </c:pt>
                <c:pt idx="49">
                  <c:v>20362</c:v>
                </c:pt>
                <c:pt idx="50">
                  <c:v>15199</c:v>
                </c:pt>
                <c:pt idx="51">
                  <c:v>19799</c:v>
                </c:pt>
                <c:pt idx="52">
                  <c:v>28583</c:v>
                </c:pt>
                <c:pt idx="53">
                  <c:v>27983</c:v>
                </c:pt>
                <c:pt idx="54">
                  <c:v>28431</c:v>
                </c:pt>
                <c:pt idx="55">
                  <c:v>28783</c:v>
                </c:pt>
                <c:pt idx="56">
                  <c:v>24762</c:v>
                </c:pt>
                <c:pt idx="57">
                  <c:v>24375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66-4659-B5CD-349AAB58F01E}"/>
            </c:ext>
          </c:extLst>
        </c:ser>
        <c:ser>
          <c:idx val="2"/>
          <c:order val="2"/>
          <c:tx>
            <c:strRef>
              <c:f>'West Felda'!$D$6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'West Felda'!$A$7:$A$64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'West Felda'!$D$7:$D$64</c:f>
              <c:numCache>
                <c:formatCode>#,##0</c:formatCode>
                <c:ptCount val="58"/>
                <c:pt idx="0">
                  <c:v>0</c:v>
                </c:pt>
                <c:pt idx="1">
                  <c:v>97084</c:v>
                </c:pt>
                <c:pt idx="2">
                  <c:v>96986</c:v>
                </c:pt>
                <c:pt idx="3">
                  <c:v>182134</c:v>
                </c:pt>
                <c:pt idx="4">
                  <c:v>347609</c:v>
                </c:pt>
                <c:pt idx="5">
                  <c:v>864486</c:v>
                </c:pt>
                <c:pt idx="6">
                  <c:v>1176627</c:v>
                </c:pt>
                <c:pt idx="7">
                  <c:v>1271057</c:v>
                </c:pt>
                <c:pt idx="8">
                  <c:v>1706959</c:v>
                </c:pt>
                <c:pt idx="9">
                  <c:v>2958565</c:v>
                </c:pt>
                <c:pt idx="10">
                  <c:v>4459047</c:v>
                </c:pt>
                <c:pt idx="11">
                  <c:v>5912184</c:v>
                </c:pt>
                <c:pt idx="12">
                  <c:v>6408147</c:v>
                </c:pt>
                <c:pt idx="13">
                  <c:v>6324604</c:v>
                </c:pt>
                <c:pt idx="14">
                  <c:v>6784522</c:v>
                </c:pt>
                <c:pt idx="15">
                  <c:v>6718804</c:v>
                </c:pt>
                <c:pt idx="16">
                  <c:v>7223321</c:v>
                </c:pt>
                <c:pt idx="17">
                  <c:v>7766885</c:v>
                </c:pt>
                <c:pt idx="18">
                  <c:v>7938007</c:v>
                </c:pt>
                <c:pt idx="19">
                  <c:v>8156504</c:v>
                </c:pt>
                <c:pt idx="20">
                  <c:v>7279077</c:v>
                </c:pt>
                <c:pt idx="21">
                  <c:v>7893180</c:v>
                </c:pt>
                <c:pt idx="22">
                  <c:v>4954270</c:v>
                </c:pt>
                <c:pt idx="23">
                  <c:v>3404318</c:v>
                </c:pt>
                <c:pt idx="24">
                  <c:v>2909254</c:v>
                </c:pt>
                <c:pt idx="25">
                  <c:v>3116107</c:v>
                </c:pt>
                <c:pt idx="26">
                  <c:v>2639431</c:v>
                </c:pt>
                <c:pt idx="27">
                  <c:v>2817693</c:v>
                </c:pt>
                <c:pt idx="28">
                  <c:v>3125074</c:v>
                </c:pt>
                <c:pt idx="29">
                  <c:v>3283230</c:v>
                </c:pt>
                <c:pt idx="30">
                  <c:v>2745422</c:v>
                </c:pt>
                <c:pt idx="31">
                  <c:v>5118599</c:v>
                </c:pt>
                <c:pt idx="32">
                  <c:v>5491026</c:v>
                </c:pt>
                <c:pt idx="33">
                  <c:v>3780703</c:v>
                </c:pt>
                <c:pt idx="34">
                  <c:v>3856912</c:v>
                </c:pt>
                <c:pt idx="35">
                  <c:v>3896711</c:v>
                </c:pt>
                <c:pt idx="36">
                  <c:v>4317584</c:v>
                </c:pt>
                <c:pt idx="37">
                  <c:v>4717237</c:v>
                </c:pt>
                <c:pt idx="38">
                  <c:v>4126072</c:v>
                </c:pt>
                <c:pt idx="39">
                  <c:v>4357663</c:v>
                </c:pt>
                <c:pt idx="40">
                  <c:v>4700685</c:v>
                </c:pt>
                <c:pt idx="41">
                  <c:v>3760471</c:v>
                </c:pt>
                <c:pt idx="42">
                  <c:v>3493701</c:v>
                </c:pt>
                <c:pt idx="43">
                  <c:v>3241863</c:v>
                </c:pt>
                <c:pt idx="44">
                  <c:v>3421885</c:v>
                </c:pt>
                <c:pt idx="45">
                  <c:v>3895152</c:v>
                </c:pt>
                <c:pt idx="46">
                  <c:v>4738587</c:v>
                </c:pt>
                <c:pt idx="47">
                  <c:v>4044417</c:v>
                </c:pt>
                <c:pt idx="48">
                  <c:v>3765620</c:v>
                </c:pt>
                <c:pt idx="49">
                  <c:v>4254460</c:v>
                </c:pt>
                <c:pt idx="50">
                  <c:v>3290331</c:v>
                </c:pt>
                <c:pt idx="51">
                  <c:v>4544988</c:v>
                </c:pt>
                <c:pt idx="52">
                  <c:v>4932408</c:v>
                </c:pt>
                <c:pt idx="53">
                  <c:v>4918157</c:v>
                </c:pt>
                <c:pt idx="54">
                  <c:v>4075847</c:v>
                </c:pt>
                <c:pt idx="55">
                  <c:v>3358165</c:v>
                </c:pt>
                <c:pt idx="56">
                  <c:v>2486796</c:v>
                </c:pt>
                <c:pt idx="57">
                  <c:v>3182820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C66-4659-B5CD-349AAB58F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5600"/>
        <c:axId val="434333480"/>
      </c:lineChart>
      <c:catAx>
        <c:axId val="4364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79527559055119"/>
              <c:y val="0.91969840133619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3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3334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527950310559006E-2"/>
              <c:y val="0.168182136323868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56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4598718638431"/>
          <c:y val="0.20454577268750496"/>
          <c:w val="9.3167701863353991E-2"/>
          <c:h val="0.17424274238447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Baxter Island Field Annual Production</a:t>
            </a:r>
          </a:p>
        </c:rich>
      </c:tx>
      <c:layout>
        <c:manualLayout>
          <c:xMode val="edge"/>
          <c:yMode val="edge"/>
          <c:x val="0.25871080139372821"/>
          <c:y val="2.6595744680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86062717770034"/>
          <c:y val="0.15026595744680851"/>
          <c:w val="0.81620209059233451"/>
          <c:h val="0.71276595744680848"/>
        </c:manualLayout>
      </c:layout>
      <c:lineChart>
        <c:grouping val="standard"/>
        <c:varyColors val="0"/>
        <c:ser>
          <c:idx val="0"/>
          <c:order val="0"/>
          <c:tx>
            <c:strRef>
              <c:f>'Baxter Island'!$B$6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'Baxter Island'!$A$14:$A$15</c:f>
              <c:numCache>
                <c:formatCode>General</c:formatCode>
                <c:ptCount val="2"/>
                <c:pt idx="0">
                  <c:v>1977</c:v>
                </c:pt>
                <c:pt idx="1">
                  <c:v>1978</c:v>
                </c:pt>
              </c:numCache>
            </c:numRef>
          </c:cat>
          <c:val>
            <c:numRef>
              <c:f>'Baxter Island'!$B$14:$B$15</c:f>
              <c:numCache>
                <c:formatCode>_(* #,##0_);_(* \(#,##0\);_(* "-"??_);_(@_)</c:formatCode>
                <c:ptCount val="2"/>
                <c:pt idx="0">
                  <c:v>1046</c:v>
                </c:pt>
                <c:pt idx="1">
                  <c:v>813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6A0-457C-BD13-2AB96AAEEE46}"/>
            </c:ext>
          </c:extLst>
        </c:ser>
        <c:ser>
          <c:idx val="1"/>
          <c:order val="1"/>
          <c:tx>
            <c:strRef>
              <c:f>'Baxter Island'!$C$6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'Baxter Island'!$A$14:$A$15</c:f>
              <c:numCache>
                <c:formatCode>General</c:formatCode>
                <c:ptCount val="2"/>
                <c:pt idx="0">
                  <c:v>1977</c:v>
                </c:pt>
                <c:pt idx="1">
                  <c:v>1978</c:v>
                </c:pt>
              </c:numCache>
            </c:numRef>
          </c:cat>
          <c:val>
            <c:numRef>
              <c:f>'Baxter Island'!$C$14:$C$15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6A0-457C-BD13-2AB96AAEE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3720"/>
        <c:axId val="436394112"/>
      </c:lineChart>
      <c:catAx>
        <c:axId val="436393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878048780487809"/>
              <c:y val="0.92952127659574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4112"/>
        <c:crosses val="autoZero"/>
        <c:auto val="1"/>
        <c:lblAlgn val="ctr"/>
        <c:lblOffset val="100"/>
        <c:tickMarkSkip val="1"/>
        <c:noMultiLvlLbl val="0"/>
      </c:catAx>
      <c:valAx>
        <c:axId val="4363941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679442508710801E-2"/>
              <c:y val="0.207446808510638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37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79408809350723"/>
          <c:y val="0.43224410372405975"/>
          <c:w val="0.10452961672473865"/>
          <c:h val="0.15292553191489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155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Bluff</a:t>
            </a:r>
            <a:r>
              <a:rPr lang="en-US" baseline="0"/>
              <a:t> Springs </a:t>
            </a:r>
            <a:r>
              <a:rPr lang="en-US"/>
              <a:t>Field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Springs'!$E$23:$E$28</c:f>
              <c:numCache>
                <c:formatCode>0.00%</c:formatCode>
                <c:ptCount val="6"/>
                <c:pt idx="0">
                  <c:v>0.42228257573788669</c:v>
                </c:pt>
                <c:pt idx="1">
                  <c:v>0.78044563964656166</c:v>
                </c:pt>
                <c:pt idx="2">
                  <c:v>0.86513288977891212</c:v>
                </c:pt>
                <c:pt idx="3">
                  <c:v>0.90302360782207469</c:v>
                </c:pt>
                <c:pt idx="4">
                  <c:v>0.91639515389238602</c:v>
                </c:pt>
                <c:pt idx="5">
                  <c:v>0.93363776861365455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19-4D1F-A3F8-37516BB9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Bluff</a:t>
            </a:r>
            <a:r>
              <a:rPr lang="en-US" baseline="0"/>
              <a:t> Springs</a:t>
            </a:r>
            <a:r>
              <a:rPr lang="en-US"/>
              <a:t>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'Bluff Springs'!$B$6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Springs'!$B$23:$B$28</c:f>
              <c:numCache>
                <c:formatCode>#,##0</c:formatCode>
                <c:ptCount val="6"/>
                <c:pt idx="0">
                  <c:v>133373</c:v>
                </c:pt>
                <c:pt idx="1">
                  <c:v>43434</c:v>
                </c:pt>
                <c:pt idx="2">
                  <c:v>26737</c:v>
                </c:pt>
                <c:pt idx="3">
                  <c:v>15889</c:v>
                </c:pt>
                <c:pt idx="4">
                  <c:v>13215</c:v>
                </c:pt>
                <c:pt idx="5">
                  <c:v>8545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B2-4B75-B470-7E8C38E15C83}"/>
            </c:ext>
          </c:extLst>
        </c:ser>
        <c:ser>
          <c:idx val="1"/>
          <c:order val="1"/>
          <c:tx>
            <c:strRef>
              <c:f>'Bluff Springs'!$C$6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Springs'!$C$23:$C$28</c:f>
              <c:numCache>
                <c:formatCode>#,##0</c:formatCode>
                <c:ptCount val="6"/>
                <c:pt idx="0">
                  <c:v>76555</c:v>
                </c:pt>
                <c:pt idx="1">
                  <c:v>24404</c:v>
                </c:pt>
                <c:pt idx="2">
                  <c:v>13993</c:v>
                </c:pt>
                <c:pt idx="3">
                  <c:v>5369</c:v>
                </c:pt>
                <c:pt idx="4">
                  <c:v>4751</c:v>
                </c:pt>
                <c:pt idx="5">
                  <c:v>2843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B2-4B75-B470-7E8C38E15C83}"/>
            </c:ext>
          </c:extLst>
        </c:ser>
        <c:ser>
          <c:idx val="2"/>
          <c:order val="2"/>
          <c:tx>
            <c:strRef>
              <c:f>'Bluff Springs'!$D$6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Springs'!$D$23:$D$28</c:f>
              <c:numCache>
                <c:formatCode>#,##0</c:formatCode>
                <c:ptCount val="6"/>
                <c:pt idx="0">
                  <c:v>97489</c:v>
                </c:pt>
                <c:pt idx="1">
                  <c:v>154394</c:v>
                </c:pt>
                <c:pt idx="2">
                  <c:v>171510</c:v>
                </c:pt>
                <c:pt idx="3">
                  <c:v>147955</c:v>
                </c:pt>
                <c:pt idx="4">
                  <c:v>144850</c:v>
                </c:pt>
                <c:pt idx="5">
                  <c:v>120218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5B2-4B75-B470-7E8C38E15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Coldwater Creek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Creek'!$E$24:$E$32</c:f>
              <c:numCache>
                <c:formatCode>0.00%</c:formatCode>
                <c:ptCount val="9"/>
                <c:pt idx="0">
                  <c:v>0.66564260112647211</c:v>
                </c:pt>
                <c:pt idx="1">
                  <c:v>0.76647695979438224</c:v>
                </c:pt>
                <c:pt idx="2">
                  <c:v>0.28386050283860503</c:v>
                </c:pt>
                <c:pt idx="3">
                  <c:v>0.73968128423704482</c:v>
                </c:pt>
                <c:pt idx="4">
                  <c:v>0.66129032258064513</c:v>
                </c:pt>
                <c:pt idx="5">
                  <c:v>0.76466863655550865</c:v>
                </c:pt>
                <c:pt idx="6">
                  <c:v>0.7781018782014798</c:v>
                </c:pt>
                <c:pt idx="7">
                  <c:v>0.78144424986966465</c:v>
                </c:pt>
                <c:pt idx="8">
                  <c:v>0.81002123142250526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08-48D3-BA30-A6A1637F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Colwater Creek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'Coldwater Creek'!$B$6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Creek'!$B$24:$B$32</c:f>
              <c:numCache>
                <c:formatCode>#,##0</c:formatCode>
                <c:ptCount val="9"/>
                <c:pt idx="0">
                  <c:v>1306</c:v>
                </c:pt>
                <c:pt idx="1">
                  <c:v>3816</c:v>
                </c:pt>
                <c:pt idx="2">
                  <c:v>1766</c:v>
                </c:pt>
                <c:pt idx="3">
                  <c:v>17773</c:v>
                </c:pt>
                <c:pt idx="4">
                  <c:v>525</c:v>
                </c:pt>
                <c:pt idx="5">
                  <c:v>7805</c:v>
                </c:pt>
                <c:pt idx="6">
                  <c:v>9357</c:v>
                </c:pt>
                <c:pt idx="7">
                  <c:v>32699</c:v>
                </c:pt>
                <c:pt idx="8">
                  <c:v>2237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34-44E5-A95B-5837C9667800}"/>
            </c:ext>
          </c:extLst>
        </c:ser>
        <c:ser>
          <c:idx val="1"/>
          <c:order val="1"/>
          <c:tx>
            <c:strRef>
              <c:f>'Coldwater Creek'!$C$6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Creek'!$C$24:$C$32</c:f>
              <c:numCache>
                <c:formatCode>#,##0</c:formatCode>
                <c:ptCount val="9"/>
                <c:pt idx="0">
                  <c:v>96</c:v>
                </c:pt>
                <c:pt idx="1">
                  <c:v>184</c:v>
                </c:pt>
                <c:pt idx="2">
                  <c:v>203</c:v>
                </c:pt>
                <c:pt idx="3">
                  <c:v>8502</c:v>
                </c:pt>
                <c:pt idx="4">
                  <c:v>181</c:v>
                </c:pt>
                <c:pt idx="5">
                  <c:v>3881</c:v>
                </c:pt>
                <c:pt idx="6">
                  <c:v>956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34-44E5-A95B-5837C9667800}"/>
            </c:ext>
          </c:extLst>
        </c:ser>
        <c:ser>
          <c:idx val="2"/>
          <c:order val="2"/>
          <c:tx>
            <c:strRef>
              <c:f>'Coldwater Creek'!$D$6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Creek'!$D$24:$D$32</c:f>
              <c:numCache>
                <c:formatCode>#,##0</c:formatCode>
                <c:ptCount val="9"/>
                <c:pt idx="0">
                  <c:v>2600</c:v>
                </c:pt>
                <c:pt idx="1">
                  <c:v>12525</c:v>
                </c:pt>
                <c:pt idx="2">
                  <c:v>700</c:v>
                </c:pt>
                <c:pt idx="3">
                  <c:v>50501</c:v>
                </c:pt>
                <c:pt idx="4">
                  <c:v>1025</c:v>
                </c:pt>
                <c:pt idx="5">
                  <c:v>25361</c:v>
                </c:pt>
                <c:pt idx="6">
                  <c:v>32811</c:v>
                </c:pt>
                <c:pt idx="7">
                  <c:v>116915</c:v>
                </c:pt>
                <c:pt idx="8">
                  <c:v>9538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134-44E5-A95B-5837C9667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Forty Mile Bend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Bend'!$E$7:$E$8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160-40DE-9A2F-CDE8B721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Forty Mile Bend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'Forty Mile Bend'!$B$6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Bend'!$B$7:$B$8</c:f>
              <c:numCache>
                <c:formatCode>_(* #,##0_);_(* \(#,##0\);_(* "-"??_);_(@_)</c:formatCode>
                <c:ptCount val="2"/>
                <c:pt idx="0">
                  <c:v>21599</c:v>
                </c:pt>
                <c:pt idx="1">
                  <c:v>11257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77-49A6-B00C-FAF1767BAB2E}"/>
            </c:ext>
          </c:extLst>
        </c:ser>
        <c:ser>
          <c:idx val="1"/>
          <c:order val="1"/>
          <c:tx>
            <c:strRef>
              <c:f>'Forty Mile Bend'!$C$6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Bend'!$C$7:$C$8</c:f>
              <c:numCache>
                <c:formatCode>#,##0</c:formatCode>
                <c:ptCount val="2"/>
                <c:pt idx="0">
                  <c:v>167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D77-49A6-B00C-FAF1767BAB2E}"/>
            </c:ext>
          </c:extLst>
        </c:ser>
        <c:ser>
          <c:idx val="2"/>
          <c:order val="2"/>
          <c:tx>
            <c:strRef>
              <c:f>'Forty Mile Bend'!$D$6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Bend'!$D$7:$D$8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D77-49A6-B00C-FAF1767BA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McDavid</a:t>
            </a:r>
            <a:r>
              <a:rPr lang="en-US" baseline="0"/>
              <a:t> Field</a:t>
            </a:r>
            <a:r>
              <a:rPr lang="en-US"/>
              <a:t>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McDavid!$E$25:$E$28</c:f>
              <c:numCache>
                <c:formatCode>0.00%</c:formatCode>
                <c:ptCount val="4"/>
                <c:pt idx="0">
                  <c:v>0.1634884477709079</c:v>
                </c:pt>
                <c:pt idx="1">
                  <c:v>0.27997669180125412</c:v>
                </c:pt>
                <c:pt idx="2">
                  <c:v>0.62708744913293823</c:v>
                </c:pt>
                <c:pt idx="3">
                  <c:v>0.8578294240011477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083-4F2B-8051-3811110D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Bear Island Field Annual Production</a:t>
            </a:r>
          </a:p>
        </c:rich>
      </c:tx>
      <c:layout>
        <c:manualLayout>
          <c:xMode val="edge"/>
          <c:yMode val="edge"/>
          <c:x val="0.27022384250161502"/>
          <c:y val="2.7199999999999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8382830309588"/>
          <c:y val="0.17120013375010448"/>
          <c:w val="0.81239276822388673"/>
          <c:h val="0.66880052250040822"/>
        </c:manualLayout>
      </c:layout>
      <c:lineChart>
        <c:grouping val="standard"/>
        <c:varyColors val="0"/>
        <c:ser>
          <c:idx val="0"/>
          <c:order val="0"/>
          <c:tx>
            <c:strRef>
              <c:f>'Bear Island'!$B$6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'Bear Island'!$A$9:$A$60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'Bear Island'!$B$9:$B$60</c:f>
              <c:numCache>
                <c:formatCode>_(* #,##0_);_(* \(#,##0\);_(* "-"??_);_(@_)</c:formatCode>
                <c:ptCount val="52"/>
                <c:pt idx="0">
                  <c:v>3885</c:v>
                </c:pt>
                <c:pt idx="1">
                  <c:v>105732</c:v>
                </c:pt>
                <c:pt idx="2">
                  <c:v>170485</c:v>
                </c:pt>
                <c:pt idx="3">
                  <c:v>330006</c:v>
                </c:pt>
                <c:pt idx="4">
                  <c:v>571642</c:v>
                </c:pt>
                <c:pt idx="5">
                  <c:v>899732</c:v>
                </c:pt>
                <c:pt idx="6">
                  <c:v>914080</c:v>
                </c:pt>
                <c:pt idx="7">
                  <c:v>1061161</c:v>
                </c:pt>
                <c:pt idx="8">
                  <c:v>1039907</c:v>
                </c:pt>
                <c:pt idx="9">
                  <c:v>944245</c:v>
                </c:pt>
                <c:pt idx="10">
                  <c:v>880931</c:v>
                </c:pt>
                <c:pt idx="11">
                  <c:v>820101</c:v>
                </c:pt>
                <c:pt idx="12">
                  <c:v>771792</c:v>
                </c:pt>
                <c:pt idx="13">
                  <c:v>685248</c:v>
                </c:pt>
                <c:pt idx="14">
                  <c:v>439550</c:v>
                </c:pt>
                <c:pt idx="15">
                  <c:v>351562</c:v>
                </c:pt>
                <c:pt idx="16">
                  <c:v>337823</c:v>
                </c:pt>
                <c:pt idx="17">
                  <c:v>245024</c:v>
                </c:pt>
                <c:pt idx="18">
                  <c:v>186987</c:v>
                </c:pt>
                <c:pt idx="19">
                  <c:v>142821</c:v>
                </c:pt>
                <c:pt idx="20">
                  <c:v>102486</c:v>
                </c:pt>
                <c:pt idx="21">
                  <c:v>97297</c:v>
                </c:pt>
                <c:pt idx="22">
                  <c:v>123877</c:v>
                </c:pt>
                <c:pt idx="23">
                  <c:v>90125</c:v>
                </c:pt>
                <c:pt idx="24" formatCode="#,##0">
                  <c:v>95331</c:v>
                </c:pt>
                <c:pt idx="25" formatCode="#,##0">
                  <c:v>207417</c:v>
                </c:pt>
                <c:pt idx="26" formatCode="#,##0">
                  <c:v>119536</c:v>
                </c:pt>
                <c:pt idx="27" formatCode="#,##0">
                  <c:v>30120</c:v>
                </c:pt>
                <c:pt idx="28" formatCode="#,##0">
                  <c:v>85180</c:v>
                </c:pt>
                <c:pt idx="29" formatCode="#,##0">
                  <c:v>179102</c:v>
                </c:pt>
                <c:pt idx="30" formatCode="#,##0">
                  <c:v>165345</c:v>
                </c:pt>
                <c:pt idx="31" formatCode="#,##0">
                  <c:v>138650</c:v>
                </c:pt>
                <c:pt idx="32" formatCode="#,##0">
                  <c:v>104087</c:v>
                </c:pt>
                <c:pt idx="33" formatCode="#,##0">
                  <c:v>135402</c:v>
                </c:pt>
                <c:pt idx="34" formatCode="#,##0">
                  <c:v>121678</c:v>
                </c:pt>
                <c:pt idx="35" formatCode="#,##0">
                  <c:v>90345</c:v>
                </c:pt>
                <c:pt idx="36" formatCode="#,##0">
                  <c:v>81722</c:v>
                </c:pt>
                <c:pt idx="37" formatCode="#,##0">
                  <c:v>59613</c:v>
                </c:pt>
                <c:pt idx="38" formatCode="#,##0">
                  <c:v>76779</c:v>
                </c:pt>
                <c:pt idx="39" formatCode="#,##0">
                  <c:v>64034</c:v>
                </c:pt>
                <c:pt idx="40" formatCode="#,##0">
                  <c:v>60451</c:v>
                </c:pt>
                <c:pt idx="41" formatCode="#,##0">
                  <c:v>70913</c:v>
                </c:pt>
                <c:pt idx="42" formatCode="#,##0">
                  <c:v>85754</c:v>
                </c:pt>
                <c:pt idx="43" formatCode="#,##0">
                  <c:v>69590</c:v>
                </c:pt>
                <c:pt idx="44" formatCode="#,##0">
                  <c:v>50853</c:v>
                </c:pt>
                <c:pt idx="45" formatCode="#,##0">
                  <c:v>74257</c:v>
                </c:pt>
                <c:pt idx="46" formatCode="#,##0">
                  <c:v>93117</c:v>
                </c:pt>
                <c:pt idx="47" formatCode="#,##0">
                  <c:v>86428</c:v>
                </c:pt>
                <c:pt idx="48" formatCode="#,##0">
                  <c:v>81851</c:v>
                </c:pt>
                <c:pt idx="49" formatCode="#,##0">
                  <c:v>81322</c:v>
                </c:pt>
                <c:pt idx="50" formatCode="#,##0">
                  <c:v>43151</c:v>
                </c:pt>
                <c:pt idx="51" formatCode="#,##0">
                  <c:v>35361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62-4669-B1EF-2C2BC40C5C9D}"/>
            </c:ext>
          </c:extLst>
        </c:ser>
        <c:ser>
          <c:idx val="1"/>
          <c:order val="1"/>
          <c:tx>
            <c:strRef>
              <c:f>'Bear Island'!$C$6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'Bear Island'!$A$9:$A$60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'Bear Island'!$C$9:$C$60</c:f>
              <c:numCache>
                <c:formatCode>#,##0</c:formatCode>
                <c:ptCount val="52"/>
                <c:pt idx="0">
                  <c:v>0</c:v>
                </c:pt>
                <c:pt idx="1">
                  <c:v>5162</c:v>
                </c:pt>
                <c:pt idx="2">
                  <c:v>12772</c:v>
                </c:pt>
                <c:pt idx="3">
                  <c:v>24900</c:v>
                </c:pt>
                <c:pt idx="4">
                  <c:v>41866</c:v>
                </c:pt>
                <c:pt idx="5">
                  <c:v>61088</c:v>
                </c:pt>
                <c:pt idx="6">
                  <c:v>73285</c:v>
                </c:pt>
                <c:pt idx="7">
                  <c:v>84912</c:v>
                </c:pt>
                <c:pt idx="8">
                  <c:v>82640</c:v>
                </c:pt>
                <c:pt idx="9">
                  <c:v>75441</c:v>
                </c:pt>
                <c:pt idx="10">
                  <c:v>70613</c:v>
                </c:pt>
                <c:pt idx="11">
                  <c:v>65496</c:v>
                </c:pt>
                <c:pt idx="12">
                  <c:v>61884</c:v>
                </c:pt>
                <c:pt idx="13">
                  <c:v>58306</c:v>
                </c:pt>
                <c:pt idx="14">
                  <c:v>38403</c:v>
                </c:pt>
                <c:pt idx="15">
                  <c:v>29561</c:v>
                </c:pt>
                <c:pt idx="16">
                  <c:v>27815</c:v>
                </c:pt>
                <c:pt idx="17">
                  <c:v>19609</c:v>
                </c:pt>
                <c:pt idx="18">
                  <c:v>144105</c:v>
                </c:pt>
                <c:pt idx="19">
                  <c:v>11525</c:v>
                </c:pt>
                <c:pt idx="20">
                  <c:v>8206</c:v>
                </c:pt>
                <c:pt idx="21">
                  <c:v>23631</c:v>
                </c:pt>
                <c:pt idx="22">
                  <c:v>24453</c:v>
                </c:pt>
                <c:pt idx="23">
                  <c:v>23099</c:v>
                </c:pt>
                <c:pt idx="24">
                  <c:v>9178</c:v>
                </c:pt>
                <c:pt idx="25">
                  <c:v>17716</c:v>
                </c:pt>
                <c:pt idx="26">
                  <c:v>12758</c:v>
                </c:pt>
                <c:pt idx="27">
                  <c:v>3458</c:v>
                </c:pt>
                <c:pt idx="28">
                  <c:v>8290</c:v>
                </c:pt>
                <c:pt idx="29">
                  <c:v>19313</c:v>
                </c:pt>
                <c:pt idx="30">
                  <c:v>17617</c:v>
                </c:pt>
                <c:pt idx="31">
                  <c:v>15183</c:v>
                </c:pt>
                <c:pt idx="32">
                  <c:v>9851</c:v>
                </c:pt>
                <c:pt idx="33">
                  <c:v>25960</c:v>
                </c:pt>
                <c:pt idx="34">
                  <c:v>12519</c:v>
                </c:pt>
                <c:pt idx="35">
                  <c:v>9315</c:v>
                </c:pt>
                <c:pt idx="36">
                  <c:v>8717</c:v>
                </c:pt>
                <c:pt idx="37">
                  <c:v>6171</c:v>
                </c:pt>
                <c:pt idx="38">
                  <c:v>7918</c:v>
                </c:pt>
                <c:pt idx="39">
                  <c:v>6686</c:v>
                </c:pt>
                <c:pt idx="40">
                  <c:v>6306</c:v>
                </c:pt>
                <c:pt idx="41">
                  <c:v>6663</c:v>
                </c:pt>
                <c:pt idx="42">
                  <c:v>7628</c:v>
                </c:pt>
                <c:pt idx="43">
                  <c:v>6140</c:v>
                </c:pt>
                <c:pt idx="44">
                  <c:v>3493</c:v>
                </c:pt>
                <c:pt idx="45">
                  <c:v>6363</c:v>
                </c:pt>
                <c:pt idx="46">
                  <c:v>23534</c:v>
                </c:pt>
                <c:pt idx="47">
                  <c:v>21438</c:v>
                </c:pt>
                <c:pt idx="48">
                  <c:v>24472</c:v>
                </c:pt>
                <c:pt idx="49">
                  <c:v>20297</c:v>
                </c:pt>
                <c:pt idx="50">
                  <c:v>14840</c:v>
                </c:pt>
                <c:pt idx="51">
                  <c:v>11049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62-4669-B1EF-2C2BC40C5C9D}"/>
            </c:ext>
          </c:extLst>
        </c:ser>
        <c:ser>
          <c:idx val="2"/>
          <c:order val="2"/>
          <c:tx>
            <c:strRef>
              <c:f>'Bear Island'!$D$6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'Bear Island'!$A$9:$A$60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'Bear Island'!$D$9:$D$60</c:f>
              <c:numCache>
                <c:formatCode>#,##0</c:formatCode>
                <c:ptCount val="52"/>
                <c:pt idx="0">
                  <c:v>6008</c:v>
                </c:pt>
                <c:pt idx="1">
                  <c:v>138075</c:v>
                </c:pt>
                <c:pt idx="2">
                  <c:v>17975</c:v>
                </c:pt>
                <c:pt idx="3">
                  <c:v>95626</c:v>
                </c:pt>
                <c:pt idx="4">
                  <c:v>387409</c:v>
                </c:pt>
                <c:pt idx="5">
                  <c:v>789731</c:v>
                </c:pt>
                <c:pt idx="6">
                  <c:v>1328866</c:v>
                </c:pt>
                <c:pt idx="7">
                  <c:v>2378839</c:v>
                </c:pt>
                <c:pt idx="8">
                  <c:v>2813411</c:v>
                </c:pt>
                <c:pt idx="9">
                  <c:v>3127308</c:v>
                </c:pt>
                <c:pt idx="10">
                  <c:v>3395484</c:v>
                </c:pt>
                <c:pt idx="11">
                  <c:v>3826386</c:v>
                </c:pt>
                <c:pt idx="12">
                  <c:v>4239224</c:v>
                </c:pt>
                <c:pt idx="13">
                  <c:v>4274921</c:v>
                </c:pt>
                <c:pt idx="14">
                  <c:v>2898415</c:v>
                </c:pt>
                <c:pt idx="15">
                  <c:v>1793278</c:v>
                </c:pt>
                <c:pt idx="16">
                  <c:v>2450255</c:v>
                </c:pt>
                <c:pt idx="17">
                  <c:v>2443173</c:v>
                </c:pt>
                <c:pt idx="18">
                  <c:v>1030339</c:v>
                </c:pt>
                <c:pt idx="19">
                  <c:v>545678</c:v>
                </c:pt>
                <c:pt idx="20">
                  <c:v>201974</c:v>
                </c:pt>
                <c:pt idx="21">
                  <c:v>174035</c:v>
                </c:pt>
                <c:pt idx="22">
                  <c:v>458640</c:v>
                </c:pt>
                <c:pt idx="23">
                  <c:v>275807</c:v>
                </c:pt>
                <c:pt idx="24">
                  <c:v>363962</c:v>
                </c:pt>
                <c:pt idx="25">
                  <c:v>1347953</c:v>
                </c:pt>
                <c:pt idx="26">
                  <c:v>1033866</c:v>
                </c:pt>
                <c:pt idx="27">
                  <c:v>476472</c:v>
                </c:pt>
                <c:pt idx="28">
                  <c:v>1575575</c:v>
                </c:pt>
                <c:pt idx="29">
                  <c:v>2090418</c:v>
                </c:pt>
                <c:pt idx="30">
                  <c:v>1959521</c:v>
                </c:pt>
                <c:pt idx="31">
                  <c:v>2272604</c:v>
                </c:pt>
                <c:pt idx="32">
                  <c:v>2159707</c:v>
                </c:pt>
                <c:pt idx="33">
                  <c:v>2736256</c:v>
                </c:pt>
                <c:pt idx="34">
                  <c:v>2416212</c:v>
                </c:pt>
                <c:pt idx="35">
                  <c:v>1747794</c:v>
                </c:pt>
                <c:pt idx="36">
                  <c:v>1940082</c:v>
                </c:pt>
                <c:pt idx="37">
                  <c:v>1216741</c:v>
                </c:pt>
                <c:pt idx="38">
                  <c:v>2004306</c:v>
                </c:pt>
                <c:pt idx="39">
                  <c:v>1939602</c:v>
                </c:pt>
                <c:pt idx="40">
                  <c:v>1961210</c:v>
                </c:pt>
                <c:pt idx="41">
                  <c:v>1601324</c:v>
                </c:pt>
                <c:pt idx="42">
                  <c:v>2050717</c:v>
                </c:pt>
                <c:pt idx="43">
                  <c:v>1176633</c:v>
                </c:pt>
                <c:pt idx="44">
                  <c:v>1073549</c:v>
                </c:pt>
                <c:pt idx="45">
                  <c:v>1809484</c:v>
                </c:pt>
                <c:pt idx="46">
                  <c:v>1941034</c:v>
                </c:pt>
                <c:pt idx="47">
                  <c:v>1936805</c:v>
                </c:pt>
                <c:pt idx="48">
                  <c:v>1816018</c:v>
                </c:pt>
                <c:pt idx="49">
                  <c:v>1349536</c:v>
                </c:pt>
                <c:pt idx="50">
                  <c:v>1304314</c:v>
                </c:pt>
                <c:pt idx="51">
                  <c:v>1226139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C62-4669-B1EF-2C2BC40C5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78496"/>
        <c:axId val="437078888"/>
      </c:lineChart>
      <c:catAx>
        <c:axId val="43707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9596812446644"/>
              <c:y val="0.92160067191601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8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7078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4629948364888123E-2"/>
              <c:y val="0.1728001679790026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84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0879513554776"/>
          <c:y val="0.20480016797900261"/>
          <c:w val="9.8967297762478479E-2"/>
          <c:h val="0.17920016797900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McDavid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McDavid!$B$6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McDavid!$B$25:$B$28</c:f>
              <c:numCache>
                <c:formatCode>#,##0</c:formatCode>
                <c:ptCount val="4"/>
                <c:pt idx="0">
                  <c:v>38559</c:v>
                </c:pt>
                <c:pt idx="1">
                  <c:v>82789</c:v>
                </c:pt>
                <c:pt idx="2">
                  <c:v>22085</c:v>
                </c:pt>
                <c:pt idx="3">
                  <c:v>1982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6FE-4814-AAAD-2F1588CB144E}"/>
            </c:ext>
          </c:extLst>
        </c:ser>
        <c:ser>
          <c:idx val="1"/>
          <c:order val="1"/>
          <c:tx>
            <c:strRef>
              <c:f>McDavid!$C$6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McDavid!$C$25:$C$28</c:f>
              <c:numCache>
                <c:formatCode>#,##0</c:formatCode>
                <c:ptCount val="4"/>
                <c:pt idx="0">
                  <c:v>12478</c:v>
                </c:pt>
                <c:pt idx="1">
                  <c:v>35886</c:v>
                </c:pt>
                <c:pt idx="2">
                  <c:v>11061</c:v>
                </c:pt>
                <c:pt idx="3">
                  <c:v>513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FE-4814-AAAD-2F1588CB144E}"/>
            </c:ext>
          </c:extLst>
        </c:ser>
        <c:ser>
          <c:idx val="2"/>
          <c:order val="2"/>
          <c:tx>
            <c:strRef>
              <c:f>McDavid!$D$6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McDavid!$D$25:$D$28</c:f>
              <c:numCache>
                <c:formatCode>#,##0</c:formatCode>
                <c:ptCount val="4"/>
                <c:pt idx="0">
                  <c:v>7536</c:v>
                </c:pt>
                <c:pt idx="1">
                  <c:v>32192</c:v>
                </c:pt>
                <c:pt idx="2">
                  <c:v>37138</c:v>
                </c:pt>
                <c:pt idx="3">
                  <c:v>11959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6FE-4814-AAAD-2F1588CB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McLellan Field Water Cut History</a:t>
            </a:r>
          </a:p>
        </c:rich>
      </c:tx>
      <c:layout>
        <c:manualLayout>
          <c:xMode val="edge"/>
          <c:yMode val="edge"/>
          <c:x val="0.23644076693803104"/>
          <c:y val="2.6573426573426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1701578100824"/>
          <c:y val="0.23776240013275796"/>
          <c:w val="0.82372915441652639"/>
          <c:h val="0.579021374440951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McLellan!$A$17:$A$51</c:f>
              <c:numCache>
                <c:formatCode>General</c:formatCode>
                <c:ptCount val="35"/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</c:numCache>
            </c:numRef>
          </c:cat>
          <c:val>
            <c:numRef>
              <c:f>McLellan!$E$17:$E$51</c:f>
              <c:numCache>
                <c:formatCode>0.00%</c:formatCode>
                <c:ptCount val="35"/>
                <c:pt idx="16">
                  <c:v>4.4806409952294355E-3</c:v>
                </c:pt>
                <c:pt idx="17">
                  <c:v>6.5941899839600786E-3</c:v>
                </c:pt>
                <c:pt idx="18">
                  <c:v>0.21904541467693206</c:v>
                </c:pt>
                <c:pt idx="19">
                  <c:v>0.25583920874127042</c:v>
                </c:pt>
                <c:pt idx="20">
                  <c:v>0.34739144752316886</c:v>
                </c:pt>
                <c:pt idx="21">
                  <c:v>0.37378562176165803</c:v>
                </c:pt>
                <c:pt idx="22">
                  <c:v>0.45728787443919094</c:v>
                </c:pt>
                <c:pt idx="23">
                  <c:v>0.49802419785484336</c:v>
                </c:pt>
                <c:pt idx="24">
                  <c:v>0.58560061387559015</c:v>
                </c:pt>
                <c:pt idx="25">
                  <c:v>0.69422616407982263</c:v>
                </c:pt>
                <c:pt idx="26">
                  <c:v>0.69375641851316772</c:v>
                </c:pt>
                <c:pt idx="27">
                  <c:v>0.74681253874378006</c:v>
                </c:pt>
                <c:pt idx="28">
                  <c:v>0.75683921147914712</c:v>
                </c:pt>
                <c:pt idx="29">
                  <c:v>0.76903674545697742</c:v>
                </c:pt>
                <c:pt idx="30">
                  <c:v>0.74783765801729873</c:v>
                </c:pt>
                <c:pt idx="31">
                  <c:v>0.78262958049316067</c:v>
                </c:pt>
                <c:pt idx="32">
                  <c:v>0.80611224300796447</c:v>
                </c:pt>
                <c:pt idx="33">
                  <c:v>0.98753894080996885</c:v>
                </c:pt>
                <c:pt idx="34">
                  <c:v>0.98847631241997436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B3-4247-8474-66FBBF1A7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13784"/>
        <c:axId val="435213392"/>
      </c:lineChart>
      <c:catAx>
        <c:axId val="43521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983077539036439"/>
              <c:y val="0.903497090835673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21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21339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372881355932203E-3"/>
              <c:y val="0.3070023310023309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213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McLellan Field Annual Production</a:t>
            </a:r>
          </a:p>
        </c:rich>
      </c:tx>
      <c:layout>
        <c:manualLayout>
          <c:xMode val="edge"/>
          <c:yMode val="edge"/>
          <c:x val="0.27210911136107985"/>
          <c:y val="2.6282853566958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96612338412403"/>
          <c:y val="0.14893626123001727"/>
          <c:w val="0.82142925355187535"/>
          <c:h val="0.69837339299453483"/>
        </c:manualLayout>
      </c:layout>
      <c:lineChart>
        <c:grouping val="standard"/>
        <c:varyColors val="0"/>
        <c:ser>
          <c:idx val="0"/>
          <c:order val="0"/>
          <c:tx>
            <c:strRef>
              <c:f>McLellan!$B$16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McLellan!$A$33:$A$51</c:f>
              <c:numCache>
                <c:formatCode>General</c:formatCode>
                <c:ptCount val="1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</c:numCache>
            </c:numRef>
          </c:cat>
          <c:val>
            <c:numRef>
              <c:f>McLellan!$B$33:$B$51</c:f>
              <c:numCache>
                <c:formatCode>_(* #,##0_);_(* \(#,##0\);_(* "-"??_);_(@_)</c:formatCode>
                <c:ptCount val="19"/>
                <c:pt idx="0">
                  <c:v>37771</c:v>
                </c:pt>
                <c:pt idx="1">
                  <c:v>27870</c:v>
                </c:pt>
                <c:pt idx="2">
                  <c:v>64107</c:v>
                </c:pt>
                <c:pt idx="3">
                  <c:v>44541</c:v>
                </c:pt>
                <c:pt idx="4">
                  <c:v>27745</c:v>
                </c:pt>
                <c:pt idx="5">
                  <c:v>38675</c:v>
                </c:pt>
                <c:pt idx="6">
                  <c:v>35927</c:v>
                </c:pt>
                <c:pt idx="7">
                  <c:v>32901</c:v>
                </c:pt>
                <c:pt idx="8">
                  <c:v>24842</c:v>
                </c:pt>
                <c:pt idx="9">
                  <c:v>17238</c:v>
                </c:pt>
                <c:pt idx="10" formatCode="#,##0">
                  <c:v>17594</c:v>
                </c:pt>
                <c:pt idx="11" formatCode="#,##0">
                  <c:v>15112</c:v>
                </c:pt>
                <c:pt idx="12" formatCode="#,##0">
                  <c:v>14506</c:v>
                </c:pt>
                <c:pt idx="13" formatCode="#,##0">
                  <c:v>12087</c:v>
                </c:pt>
                <c:pt idx="14" formatCode="#,##0">
                  <c:v>14402</c:v>
                </c:pt>
                <c:pt idx="15" formatCode="#,##0">
                  <c:v>9503</c:v>
                </c:pt>
                <c:pt idx="16" formatCode="#,##0">
                  <c:v>5234</c:v>
                </c:pt>
                <c:pt idx="17" formatCode="#,##0">
                  <c:v>48</c:v>
                </c:pt>
                <c:pt idx="18" formatCode="#,##0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FF9-425B-89BE-36FFA94C8F0E}"/>
            </c:ext>
          </c:extLst>
        </c:ser>
        <c:ser>
          <c:idx val="1"/>
          <c:order val="1"/>
          <c:tx>
            <c:strRef>
              <c:f>McLellan!$C$16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McLellan!$A$33:$A$51</c:f>
              <c:numCache>
                <c:formatCode>General</c:formatCode>
                <c:ptCount val="1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</c:numCache>
            </c:numRef>
          </c:cat>
          <c:val>
            <c:numRef>
              <c:f>McLellan!$C$33:$C$51</c:f>
              <c:numCache>
                <c:formatCode>#,##0</c:formatCode>
                <c:ptCount val="19"/>
                <c:pt idx="0">
                  <c:v>14788</c:v>
                </c:pt>
                <c:pt idx="1">
                  <c:v>10266</c:v>
                </c:pt>
                <c:pt idx="2">
                  <c:v>29549</c:v>
                </c:pt>
                <c:pt idx="3">
                  <c:v>20302</c:v>
                </c:pt>
                <c:pt idx="4">
                  <c:v>11239</c:v>
                </c:pt>
                <c:pt idx="5">
                  <c:v>14795</c:v>
                </c:pt>
                <c:pt idx="6">
                  <c:v>17094</c:v>
                </c:pt>
                <c:pt idx="7">
                  <c:v>13013</c:v>
                </c:pt>
                <c:pt idx="8">
                  <c:v>7888</c:v>
                </c:pt>
                <c:pt idx="9">
                  <c:v>4560</c:v>
                </c:pt>
                <c:pt idx="10">
                  <c:v>4693</c:v>
                </c:pt>
                <c:pt idx="11">
                  <c:v>4125</c:v>
                </c:pt>
                <c:pt idx="12">
                  <c:v>2165</c:v>
                </c:pt>
                <c:pt idx="13">
                  <c:v>1871</c:v>
                </c:pt>
                <c:pt idx="14">
                  <c:v>3874</c:v>
                </c:pt>
                <c:pt idx="15">
                  <c:v>961</c:v>
                </c:pt>
                <c:pt idx="16">
                  <c:v>346</c:v>
                </c:pt>
                <c:pt idx="17">
                  <c:v>3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FF9-425B-89BE-36FFA94C8F0E}"/>
            </c:ext>
          </c:extLst>
        </c:ser>
        <c:ser>
          <c:idx val="2"/>
          <c:order val="2"/>
          <c:tx>
            <c:strRef>
              <c:f>McLellan!$D$16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McLellan!$A$33:$A$51</c:f>
              <c:numCache>
                <c:formatCode>General</c:formatCode>
                <c:ptCount val="1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</c:numCache>
            </c:numRef>
          </c:cat>
          <c:val>
            <c:numRef>
              <c:f>McLellan!$D$33:$D$51</c:f>
              <c:numCache>
                <c:formatCode>#,##0</c:formatCode>
                <c:ptCount val="19"/>
                <c:pt idx="0">
                  <c:v>170</c:v>
                </c:pt>
                <c:pt idx="1">
                  <c:v>185</c:v>
                </c:pt>
                <c:pt idx="2">
                  <c:v>17981</c:v>
                </c:pt>
                <c:pt idx="3">
                  <c:v>15313</c:v>
                </c:pt>
                <c:pt idx="4">
                  <c:v>14769</c:v>
                </c:pt>
                <c:pt idx="5">
                  <c:v>23085</c:v>
                </c:pt>
                <c:pt idx="6">
                  <c:v>30272</c:v>
                </c:pt>
                <c:pt idx="7">
                  <c:v>32642</c:v>
                </c:pt>
                <c:pt idx="8">
                  <c:v>35105</c:v>
                </c:pt>
                <c:pt idx="9">
                  <c:v>39137</c:v>
                </c:pt>
                <c:pt idx="10">
                  <c:v>39857</c:v>
                </c:pt>
                <c:pt idx="11">
                  <c:v>44575</c:v>
                </c:pt>
                <c:pt idx="12">
                  <c:v>45150</c:v>
                </c:pt>
                <c:pt idx="13">
                  <c:v>40246</c:v>
                </c:pt>
                <c:pt idx="14">
                  <c:v>42712</c:v>
                </c:pt>
                <c:pt idx="15">
                  <c:v>34215</c:v>
                </c:pt>
                <c:pt idx="16">
                  <c:v>21761</c:v>
                </c:pt>
                <c:pt idx="17">
                  <c:v>3804</c:v>
                </c:pt>
                <c:pt idx="18">
                  <c:v>772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FF9-425B-89BE-36FFA94C8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19808"/>
        <c:axId val="435820200"/>
      </c:lineChart>
      <c:catAx>
        <c:axId val="43581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761949399182241"/>
              <c:y val="0.92490665825720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0200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4455782312925171E-2"/>
              <c:y val="0.2152692177557905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19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047654757441035"/>
          <c:y val="0.18648323527769292"/>
          <c:w val="0.10204090560108559"/>
          <c:h val="0.14393004378833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Lake Trafford Field Water Cut History</a:t>
            </a:r>
          </a:p>
        </c:rich>
      </c:tx>
      <c:layout>
        <c:manualLayout>
          <c:xMode val="edge"/>
          <c:yMode val="edge"/>
          <c:x val="0.2027729636048527"/>
          <c:y val="2.6666666666666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9740034662045"/>
          <c:y val="0.21629660922541843"/>
          <c:w val="0.78942807625649913"/>
          <c:h val="0.5911119663078215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Trafford'!$E$7:$E$48</c:f>
              <c:numCache>
                <c:formatCode>0.00%</c:formatCode>
                <c:ptCount val="42"/>
                <c:pt idx="0">
                  <c:v>0.31667250326318808</c:v>
                </c:pt>
                <c:pt idx="1">
                  <c:v>0</c:v>
                </c:pt>
                <c:pt idx="2">
                  <c:v>4.5997016409746391E-3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7.6708507670850768E-3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79-41ED-857A-F5D0B87A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336616"/>
        <c:axId val="434337008"/>
      </c:lineChart>
      <c:catAx>
        <c:axId val="434336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54592720970537"/>
              <c:y val="0.8844456887333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7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43370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464471403812825E-2"/>
              <c:y val="0.2770375036453776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6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Lake Trafford Field Annual Production</a:t>
            </a:r>
          </a:p>
        </c:rich>
      </c:tx>
      <c:layout>
        <c:manualLayout>
          <c:xMode val="edge"/>
          <c:yMode val="edge"/>
          <c:x val="0.24131962671332749"/>
          <c:y val="2.6898734177215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2928808363858"/>
          <c:y val="0.17246835443037975"/>
          <c:w val="0.84288265896492764"/>
          <c:h val="0.67246835443037978"/>
        </c:manualLayout>
      </c:layout>
      <c:lineChart>
        <c:grouping val="standard"/>
        <c:varyColors val="0"/>
        <c:ser>
          <c:idx val="0"/>
          <c:order val="0"/>
          <c:tx>
            <c:strRef>
              <c:f>'Lake Trafford'!$B$6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Trafford'!$B$7:$B$48</c:f>
              <c:numCache>
                <c:formatCode>_(* #,##0_);_(* \(#,##0\);_(* "-"??_);_(@_)</c:formatCode>
                <c:ptCount val="42"/>
                <c:pt idx="0">
                  <c:v>21464</c:v>
                </c:pt>
                <c:pt idx="1">
                  <c:v>25806</c:v>
                </c:pt>
                <c:pt idx="2">
                  <c:v>24021</c:v>
                </c:pt>
                <c:pt idx="3">
                  <c:v>23206</c:v>
                </c:pt>
                <c:pt idx="4">
                  <c:v>16739</c:v>
                </c:pt>
                <c:pt idx="5">
                  <c:v>11590</c:v>
                </c:pt>
                <c:pt idx="6">
                  <c:v>9461</c:v>
                </c:pt>
                <c:pt idx="7">
                  <c:v>5879</c:v>
                </c:pt>
                <c:pt idx="8">
                  <c:v>11421</c:v>
                </c:pt>
                <c:pt idx="9">
                  <c:v>15972</c:v>
                </c:pt>
                <c:pt idx="10">
                  <c:v>13880</c:v>
                </c:pt>
                <c:pt idx="11">
                  <c:v>13224</c:v>
                </c:pt>
                <c:pt idx="12">
                  <c:v>13018</c:v>
                </c:pt>
                <c:pt idx="13">
                  <c:v>12396</c:v>
                </c:pt>
                <c:pt idx="14">
                  <c:v>12369</c:v>
                </c:pt>
                <c:pt idx="15">
                  <c:v>11963</c:v>
                </c:pt>
                <c:pt idx="16">
                  <c:v>11710</c:v>
                </c:pt>
                <c:pt idx="17">
                  <c:v>11095</c:v>
                </c:pt>
                <c:pt idx="18">
                  <c:v>10742</c:v>
                </c:pt>
                <c:pt idx="19">
                  <c:v>1790</c:v>
                </c:pt>
                <c:pt idx="20">
                  <c:v>0.01</c:v>
                </c:pt>
                <c:pt idx="21">
                  <c:v>138</c:v>
                </c:pt>
                <c:pt idx="22">
                  <c:v>157</c:v>
                </c:pt>
                <c:pt idx="23">
                  <c:v>200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 formatCode="#,##0">
                  <c:v>1423</c:v>
                </c:pt>
                <c:pt idx="28" formatCode="#,##0">
                  <c:v>1022</c:v>
                </c:pt>
                <c:pt idx="29" formatCode="#,##0">
                  <c:v>822</c:v>
                </c:pt>
                <c:pt idx="30" formatCode="#,##0">
                  <c:v>1082</c:v>
                </c:pt>
                <c:pt idx="31" formatCode="#,##0">
                  <c:v>501</c:v>
                </c:pt>
                <c:pt idx="32" formatCode="#,##0">
                  <c:v>4295</c:v>
                </c:pt>
                <c:pt idx="33" formatCode="#,##0">
                  <c:v>2682</c:v>
                </c:pt>
                <c:pt idx="34" formatCode="#,##0">
                  <c:v>1221</c:v>
                </c:pt>
                <c:pt idx="35" formatCode="#,##0">
                  <c:v>376</c:v>
                </c:pt>
                <c:pt idx="36" formatCode="#,##0">
                  <c:v>430</c:v>
                </c:pt>
                <c:pt idx="37" formatCode="#,##0">
                  <c:v>458</c:v>
                </c:pt>
                <c:pt idx="38" formatCode="#,##0">
                  <c:v>1047</c:v>
                </c:pt>
                <c:pt idx="39" formatCode="#,##0">
                  <c:v>4089</c:v>
                </c:pt>
                <c:pt idx="40" formatCode="#,##0">
                  <c:v>2415</c:v>
                </c:pt>
                <c:pt idx="41" formatCode="#,##0">
                  <c:v>1702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DF7-4996-A885-657AE99A0D11}"/>
            </c:ext>
          </c:extLst>
        </c:ser>
        <c:ser>
          <c:idx val="1"/>
          <c:order val="1"/>
          <c:tx>
            <c:strRef>
              <c:f>'Lake Trafford'!$C$6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Trafford'!$C$7:$C$48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329</c:v>
                </c:pt>
                <c:pt idx="4">
                  <c:v>192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DF7-4996-A885-657AE99A0D11}"/>
            </c:ext>
          </c:extLst>
        </c:ser>
        <c:ser>
          <c:idx val="2"/>
          <c:order val="2"/>
          <c:tx>
            <c:strRef>
              <c:f>'Lake Trafford'!$D$6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Trafford'!$D$7:$D$48</c:f>
              <c:numCache>
                <c:formatCode>#,##0</c:formatCode>
                <c:ptCount val="42"/>
                <c:pt idx="0">
                  <c:v>9947</c:v>
                </c:pt>
                <c:pt idx="1">
                  <c:v>0</c:v>
                </c:pt>
                <c:pt idx="2">
                  <c:v>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DF7-4996-A885-657AE99A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76144"/>
        <c:axId val="437076536"/>
      </c:lineChart>
      <c:catAx>
        <c:axId val="43707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6458789005541"/>
              <c:y val="0.922468354430379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6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70765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3020833333333334E-2"/>
              <c:y val="0.1772151898734177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614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631971784776907"/>
          <c:y val="0.19778481012658228"/>
          <c:w val="9.9826480023330388E-2"/>
          <c:h val="0.17721518987341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Pepper Hammock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Hammock'!$E$15:$E$33</c:f>
              <c:numCache>
                <c:formatCode>0.00%</c:formatCode>
                <c:ptCount val="19"/>
                <c:pt idx="0">
                  <c:v>0.82875686470294563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F7-42E9-BC0F-32E1951FA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Pepper Hammock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'Pepper Hammock'!$B$6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Hammock'!$B$15:$B$33</c:f>
              <c:numCache>
                <c:formatCode>_(* #,##0_);_(* \(#,##0\);_(* "-"??_);_(@_)</c:formatCode>
                <c:ptCount val="19"/>
                <c:pt idx="0">
                  <c:v>343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75-4A7A-94C7-1781B490C296}"/>
            </c:ext>
          </c:extLst>
        </c:ser>
        <c:ser>
          <c:idx val="1"/>
          <c:order val="1"/>
          <c:tx>
            <c:strRef>
              <c:f>'Pepper Hammock'!$C$6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Hammock'!$C$15:$C$33</c:f>
              <c:numCache>
                <c:formatCode>#,##0</c:formatCode>
                <c:ptCount val="19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75-4A7A-94C7-1781B490C296}"/>
            </c:ext>
          </c:extLst>
        </c:ser>
        <c:ser>
          <c:idx val="2"/>
          <c:order val="2"/>
          <c:tx>
            <c:strRef>
              <c:f>'Pepper Hammock'!$D$6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Hammock'!$D$15:$D$33</c:f>
              <c:numCache>
                <c:formatCode>#,##0</c:formatCode>
                <c:ptCount val="19"/>
                <c:pt idx="0">
                  <c:v>1660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75-4A7A-94C7-1781B490C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Seminole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Seminole!$B$6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Seminole!$A$10:$A$16</c:f>
              <c:numCache>
                <c:formatCode>General</c:formatCode>
                <c:ptCount val="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</c:numCache>
            </c:numRef>
          </c:cat>
          <c:val>
            <c:numRef>
              <c:f>Seminole!$B$10:$B$16</c:f>
              <c:numCache>
                <c:formatCode>_(* #,##0_);_(* \(#,##0\);_(* "-"??_);_(@_)</c:formatCode>
                <c:ptCount val="7"/>
                <c:pt idx="0">
                  <c:v>1342</c:v>
                </c:pt>
                <c:pt idx="1">
                  <c:v>8005</c:v>
                </c:pt>
                <c:pt idx="2">
                  <c:v>25016</c:v>
                </c:pt>
                <c:pt idx="3">
                  <c:v>24280</c:v>
                </c:pt>
                <c:pt idx="4">
                  <c:v>22290</c:v>
                </c:pt>
                <c:pt idx="5">
                  <c:v>3822</c:v>
                </c:pt>
                <c:pt idx="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22-4114-97E7-1496A8A1773D}"/>
            </c:ext>
          </c:extLst>
        </c:ser>
        <c:ser>
          <c:idx val="1"/>
          <c:order val="1"/>
          <c:tx>
            <c:strRef>
              <c:f>Seminole!$C$6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Seminole!$A$10:$A$16</c:f>
              <c:numCache>
                <c:formatCode>General</c:formatCode>
                <c:ptCount val="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</c:numCache>
            </c:numRef>
          </c:cat>
          <c:val>
            <c:numRef>
              <c:f>Seminole!$C$10:$C$16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622-4114-97E7-1496A8A1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Sunoco Felda Field Water Cut History</a:t>
            </a:r>
          </a:p>
        </c:rich>
      </c:tx>
      <c:layout>
        <c:manualLayout>
          <c:xMode val="edge"/>
          <c:yMode val="edge"/>
          <c:x val="0.22746419545071608"/>
          <c:y val="2.75974025974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5627632687448"/>
          <c:y val="0.22402615160352166"/>
          <c:w val="0.80202190395956197"/>
          <c:h val="0.574675780200338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Felda'!$E$13:$E$36</c:f>
              <c:numCache>
                <c:formatCode>0.00%</c:formatCode>
                <c:ptCount val="24"/>
                <c:pt idx="0">
                  <c:v>0.58801047359271608</c:v>
                </c:pt>
                <c:pt idx="1">
                  <c:v>0.66954635654141847</c:v>
                </c:pt>
                <c:pt idx="2">
                  <c:v>0.68100739664109367</c:v>
                </c:pt>
                <c:pt idx="3">
                  <c:v>0.70128361658452831</c:v>
                </c:pt>
                <c:pt idx="4">
                  <c:v>0.75536808810872913</c:v>
                </c:pt>
                <c:pt idx="5">
                  <c:v>0.79087149531029244</c:v>
                </c:pt>
                <c:pt idx="6">
                  <c:v>0.81714672781084896</c:v>
                </c:pt>
                <c:pt idx="7">
                  <c:v>0.85015889817961665</c:v>
                </c:pt>
                <c:pt idx="8">
                  <c:v>0.84863650300473614</c:v>
                </c:pt>
                <c:pt idx="9">
                  <c:v>0.84874364364267696</c:v>
                </c:pt>
                <c:pt idx="10">
                  <c:v>0.87005353503313676</c:v>
                </c:pt>
                <c:pt idx="11">
                  <c:v>0.93903355423506452</c:v>
                </c:pt>
                <c:pt idx="12">
                  <c:v>0.89275459544345659</c:v>
                </c:pt>
                <c:pt idx="13">
                  <c:v>0.89165637560051225</c:v>
                </c:pt>
                <c:pt idx="14">
                  <c:v>0.90834393892785981</c:v>
                </c:pt>
                <c:pt idx="15">
                  <c:v>0.92216539173061984</c:v>
                </c:pt>
                <c:pt idx="16">
                  <c:v>0.925503325226534</c:v>
                </c:pt>
                <c:pt idx="17">
                  <c:v>0.93500128977948338</c:v>
                </c:pt>
                <c:pt idx="18">
                  <c:v>0.92684554846362899</c:v>
                </c:pt>
                <c:pt idx="19">
                  <c:v>0.91710503065149729</c:v>
                </c:pt>
                <c:pt idx="20">
                  <c:v>0.92842854531792607</c:v>
                </c:pt>
                <c:pt idx="21">
                  <c:v>0.94133453735687611</c:v>
                </c:pt>
                <c:pt idx="22">
                  <c:v>0.94226588132980194</c:v>
                </c:pt>
                <c:pt idx="23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4-4D4E-891D-A8992C83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2072"/>
        <c:axId val="436442464"/>
      </c:lineChart>
      <c:catAx>
        <c:axId val="43644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65374894692498"/>
              <c:y val="0.883117564849848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2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4424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849199663016005E-2"/>
              <c:y val="0.2445670995670995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2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Sunoco Felda Field Annual Production</a:t>
            </a:r>
          </a:p>
        </c:rich>
      </c:tx>
      <c:layout>
        <c:manualLayout>
          <c:xMode val="edge"/>
          <c:yMode val="edge"/>
          <c:x val="0.2443133951137321"/>
          <c:y val="2.7417027417027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55349620893008"/>
          <c:y val="0.1544013719806491"/>
          <c:w val="0.79696714406065716"/>
          <c:h val="0.68254064436305628"/>
        </c:manualLayout>
      </c:layout>
      <c:lineChart>
        <c:grouping val="standard"/>
        <c:varyColors val="0"/>
        <c:ser>
          <c:idx val="0"/>
          <c:order val="0"/>
          <c:tx>
            <c:strRef>
              <c:f>'Sunoco Felda'!$B$6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Felda'!$B$13:$B$36</c:f>
              <c:numCache>
                <c:formatCode>#,##0</c:formatCode>
                <c:ptCount val="24"/>
                <c:pt idx="0">
                  <c:v>686335</c:v>
                </c:pt>
                <c:pt idx="1">
                  <c:v>635465</c:v>
                </c:pt>
                <c:pt idx="2">
                  <c:v>579407</c:v>
                </c:pt>
                <c:pt idx="3">
                  <c:v>603336</c:v>
                </c:pt>
                <c:pt idx="4">
                  <c:v>559960</c:v>
                </c:pt>
                <c:pt idx="5">
                  <c:v>552263</c:v>
                </c:pt>
                <c:pt idx="6">
                  <c:v>551772</c:v>
                </c:pt>
                <c:pt idx="7">
                  <c:v>442786</c:v>
                </c:pt>
                <c:pt idx="8">
                  <c:v>329276</c:v>
                </c:pt>
                <c:pt idx="9">
                  <c:v>281924</c:v>
                </c:pt>
                <c:pt idx="10">
                  <c:v>308075</c:v>
                </c:pt>
                <c:pt idx="11">
                  <c:v>220598</c:v>
                </c:pt>
                <c:pt idx="12">
                  <c:v>268251</c:v>
                </c:pt>
                <c:pt idx="13">
                  <c:v>270831</c:v>
                </c:pt>
                <c:pt idx="14">
                  <c:v>227939</c:v>
                </c:pt>
                <c:pt idx="15">
                  <c:v>188532</c:v>
                </c:pt>
                <c:pt idx="16">
                  <c:v>165685</c:v>
                </c:pt>
                <c:pt idx="17">
                  <c:v>136823</c:v>
                </c:pt>
                <c:pt idx="18">
                  <c:v>82636</c:v>
                </c:pt>
                <c:pt idx="19">
                  <c:v>36591</c:v>
                </c:pt>
                <c:pt idx="20">
                  <c:v>28194</c:v>
                </c:pt>
                <c:pt idx="21">
                  <c:v>26766</c:v>
                </c:pt>
                <c:pt idx="22">
                  <c:v>14605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D2-42F3-8C42-814D1FFE364B}"/>
            </c:ext>
          </c:extLst>
        </c:ser>
        <c:ser>
          <c:idx val="1"/>
          <c:order val="1"/>
          <c:tx>
            <c:strRef>
              <c:f>'Sunoco Felda'!$C$6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Felda'!$C$13:$C$36</c:f>
              <c:numCache>
                <c:formatCode>#,##0</c:formatCode>
                <c:ptCount val="24"/>
                <c:pt idx="0">
                  <c:v>73553</c:v>
                </c:pt>
                <c:pt idx="1">
                  <c:v>20494</c:v>
                </c:pt>
                <c:pt idx="2">
                  <c:v>37467</c:v>
                </c:pt>
                <c:pt idx="3">
                  <c:v>45111</c:v>
                </c:pt>
                <c:pt idx="4">
                  <c:v>43647</c:v>
                </c:pt>
                <c:pt idx="5">
                  <c:v>43256</c:v>
                </c:pt>
                <c:pt idx="6">
                  <c:v>43137</c:v>
                </c:pt>
                <c:pt idx="7">
                  <c:v>34400</c:v>
                </c:pt>
                <c:pt idx="8">
                  <c:v>25035</c:v>
                </c:pt>
                <c:pt idx="9">
                  <c:v>21511</c:v>
                </c:pt>
                <c:pt idx="10">
                  <c:v>18893</c:v>
                </c:pt>
                <c:pt idx="11">
                  <c:v>21109</c:v>
                </c:pt>
                <c:pt idx="12">
                  <c:v>19183</c:v>
                </c:pt>
                <c:pt idx="13">
                  <c:v>19015</c:v>
                </c:pt>
                <c:pt idx="14">
                  <c:v>16416</c:v>
                </c:pt>
                <c:pt idx="15">
                  <c:v>12253</c:v>
                </c:pt>
                <c:pt idx="16">
                  <c:v>10127</c:v>
                </c:pt>
                <c:pt idx="17">
                  <c:v>9439</c:v>
                </c:pt>
                <c:pt idx="18">
                  <c:v>4513</c:v>
                </c:pt>
                <c:pt idx="19">
                  <c:v>1308</c:v>
                </c:pt>
                <c:pt idx="20">
                  <c:v>178</c:v>
                </c:pt>
                <c:pt idx="21">
                  <c:v>192</c:v>
                </c:pt>
                <c:pt idx="22">
                  <c:v>128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D2-42F3-8C42-814D1FFE364B}"/>
            </c:ext>
          </c:extLst>
        </c:ser>
        <c:ser>
          <c:idx val="2"/>
          <c:order val="2"/>
          <c:tx>
            <c:strRef>
              <c:f>'Sunoco Felda'!$D$6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Felda'!$D$13:$D$36</c:f>
              <c:numCache>
                <c:formatCode>#,##0</c:formatCode>
                <c:ptCount val="24"/>
                <c:pt idx="0">
                  <c:v>979569</c:v>
                </c:pt>
                <c:pt idx="1">
                  <c:v>1287543</c:v>
                </c:pt>
                <c:pt idx="2">
                  <c:v>1236958</c:v>
                </c:pt>
                <c:pt idx="3">
                  <c:v>1416426</c:v>
                </c:pt>
                <c:pt idx="4">
                  <c:v>1729030</c:v>
                </c:pt>
                <c:pt idx="5">
                  <c:v>2088520</c:v>
                </c:pt>
                <c:pt idx="6">
                  <c:v>2465795</c:v>
                </c:pt>
                <c:pt idx="7">
                  <c:v>2512251</c:v>
                </c:pt>
                <c:pt idx="8">
                  <c:v>1846123</c:v>
                </c:pt>
                <c:pt idx="9">
                  <c:v>1581958</c:v>
                </c:pt>
                <c:pt idx="10">
                  <c:v>2062709</c:v>
                </c:pt>
                <c:pt idx="11">
                  <c:v>3397753</c:v>
                </c:pt>
                <c:pt idx="12">
                  <c:v>2233031</c:v>
                </c:pt>
                <c:pt idx="13">
                  <c:v>2228910</c:v>
                </c:pt>
                <c:pt idx="14">
                  <c:v>2258956</c:v>
                </c:pt>
                <c:pt idx="15">
                  <c:v>2233681</c:v>
                </c:pt>
                <c:pt idx="16">
                  <c:v>2058374</c:v>
                </c:pt>
                <c:pt idx="17">
                  <c:v>1968188</c:v>
                </c:pt>
                <c:pt idx="18">
                  <c:v>1046974</c:v>
                </c:pt>
                <c:pt idx="19">
                  <c:v>404823</c:v>
                </c:pt>
                <c:pt idx="20">
                  <c:v>365734</c:v>
                </c:pt>
                <c:pt idx="21">
                  <c:v>429482</c:v>
                </c:pt>
                <c:pt idx="22">
                  <c:v>238365</c:v>
                </c:pt>
                <c:pt idx="23">
                  <c:v>7536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5D2-42F3-8C42-814D1FFE3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3248"/>
        <c:axId val="436443640"/>
      </c:lineChart>
      <c:catAx>
        <c:axId val="43644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939342881213139"/>
              <c:y val="0.92207928554385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3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4436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164279696714406E-2"/>
              <c:y val="0.171717474709600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32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704296545914071"/>
          <c:y val="0.20057750356962953"/>
          <c:w val="0.10193765796124687"/>
          <c:h val="0.17027447326659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9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155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Blackjack Creek Field Water Cut History</a:t>
            </a:r>
          </a:p>
        </c:rich>
      </c:tx>
      <c:layout>
        <c:manualLayout>
          <c:xMode val="edge"/>
          <c:yMode val="edge"/>
          <c:x val="0.18657946398271411"/>
          <c:y val="2.6573426573426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422267551859926"/>
          <c:y val="0.29790230134280848"/>
          <c:w val="0.76513942193390616"/>
          <c:h val="0.4489513555447959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BJC!$A$7:$A$59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BJC!$E$7:$E$59</c:f>
              <c:numCache>
                <c:formatCode>0.00%</c:formatCode>
                <c:ptCount val="53"/>
                <c:pt idx="2">
                  <c:v>0.23880061615074591</c:v>
                </c:pt>
                <c:pt idx="3">
                  <c:v>0</c:v>
                </c:pt>
                <c:pt idx="4">
                  <c:v>1</c:v>
                </c:pt>
                <c:pt idx="5">
                  <c:v>4.8226829981644062E-3</c:v>
                </c:pt>
                <c:pt idx="6">
                  <c:v>1.9796556389940649E-2</c:v>
                </c:pt>
                <c:pt idx="7">
                  <c:v>1.1256884440484173E-2</c:v>
                </c:pt>
                <c:pt idx="8">
                  <c:v>5.1460443816876957E-2</c:v>
                </c:pt>
                <c:pt idx="9">
                  <c:v>8.4106973003333987E-2</c:v>
                </c:pt>
                <c:pt idx="10">
                  <c:v>9.4117724326532676E-2</c:v>
                </c:pt>
                <c:pt idx="11">
                  <c:v>0.13130678010861541</c:v>
                </c:pt>
                <c:pt idx="12">
                  <c:v>0.19624289848053247</c:v>
                </c:pt>
                <c:pt idx="13">
                  <c:v>0.47087413725093513</c:v>
                </c:pt>
                <c:pt idx="14">
                  <c:v>0.72250398543770578</c:v>
                </c:pt>
                <c:pt idx="15">
                  <c:v>0.85655642663953901</c:v>
                </c:pt>
                <c:pt idx="16">
                  <c:v>0.89402554536180756</c:v>
                </c:pt>
                <c:pt idx="17">
                  <c:v>0.91433134584197318</c:v>
                </c:pt>
                <c:pt idx="18">
                  <c:v>0.93112461190351692</c:v>
                </c:pt>
                <c:pt idx="19">
                  <c:v>0.94879080967225515</c:v>
                </c:pt>
                <c:pt idx="20">
                  <c:v>0.95268745747873451</c:v>
                </c:pt>
                <c:pt idx="21">
                  <c:v>0.9552224264861614</c:v>
                </c:pt>
                <c:pt idx="22">
                  <c:v>0.96072937597453545</c:v>
                </c:pt>
                <c:pt idx="23">
                  <c:v>0.95928168774162692</c:v>
                </c:pt>
                <c:pt idx="24">
                  <c:v>0.95996623242071333</c:v>
                </c:pt>
                <c:pt idx="25">
                  <c:v>0.96606042459199659</c:v>
                </c:pt>
                <c:pt idx="26">
                  <c:v>0.96882214700926372</c:v>
                </c:pt>
                <c:pt idx="27">
                  <c:v>0.97105041035065598</c:v>
                </c:pt>
                <c:pt idx="28">
                  <c:v>0.977491621157216</c:v>
                </c:pt>
                <c:pt idx="29">
                  <c:v>0.98033273692942269</c:v>
                </c:pt>
                <c:pt idx="30">
                  <c:v>0.98207911486167165</c:v>
                </c:pt>
                <c:pt idx="31">
                  <c:v>0.98474939886368207</c:v>
                </c:pt>
                <c:pt idx="32">
                  <c:v>0.98157198693441705</c:v>
                </c:pt>
                <c:pt idx="33">
                  <c:v>0</c:v>
                </c:pt>
                <c:pt idx="34">
                  <c:v>0.98555199646614444</c:v>
                </c:pt>
                <c:pt idx="35">
                  <c:v>0.98426935060452192</c:v>
                </c:pt>
                <c:pt idx="36">
                  <c:v>0.9832279578937575</c:v>
                </c:pt>
                <c:pt idx="37">
                  <c:v>0.98387430022785993</c:v>
                </c:pt>
                <c:pt idx="38">
                  <c:v>0.98414502595697984</c:v>
                </c:pt>
                <c:pt idx="39">
                  <c:v>0.98455950632789424</c:v>
                </c:pt>
                <c:pt idx="40">
                  <c:v>0.98324951224058776</c:v>
                </c:pt>
                <c:pt idx="41">
                  <c:v>0.98177015568858739</c:v>
                </c:pt>
                <c:pt idx="42">
                  <c:v>0.98176824234213256</c:v>
                </c:pt>
                <c:pt idx="43">
                  <c:v>0.98269653847089444</c:v>
                </c:pt>
                <c:pt idx="44">
                  <c:v>0.98709332764074431</c:v>
                </c:pt>
                <c:pt idx="45">
                  <c:v>0.98290243497254814</c:v>
                </c:pt>
                <c:pt idx="46">
                  <c:v>0.98221742727939465</c:v>
                </c:pt>
                <c:pt idx="47">
                  <c:v>0.98355820695807317</c:v>
                </c:pt>
                <c:pt idx="48">
                  <c:v>0.98387321445861597</c:v>
                </c:pt>
                <c:pt idx="49">
                  <c:v>0.98229556139956253</c:v>
                </c:pt>
                <c:pt idx="50">
                  <c:v>0.98713506344756907</c:v>
                </c:pt>
                <c:pt idx="51">
                  <c:v>0.98607860855102414</c:v>
                </c:pt>
                <c:pt idx="52">
                  <c:v>0.98621026247308285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4A6-402C-85F7-5547A3BF9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60008"/>
        <c:axId val="435060400"/>
      </c:lineChart>
      <c:catAx>
        <c:axId val="435060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7283168163717668"/>
              <c:y val="0.833567020905603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60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060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5.1554828150572829E-2"/>
              <c:y val="0.28586472844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60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Sweetwater Creek Field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Creek'!$E$14:$E$17</c:f>
              <c:numCache>
                <c:formatCode>0.00%</c:formatCode>
                <c:ptCount val="4"/>
                <c:pt idx="0">
                  <c:v>0</c:v>
                </c:pt>
                <c:pt idx="1">
                  <c:v>0.11130575394151732</c:v>
                </c:pt>
                <c:pt idx="2">
                  <c:v>0.3012561209282521</c:v>
                </c:pt>
                <c:pt idx="3">
                  <c:v>0.60933726858062787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8FE-416C-B36C-98E4E29D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Sweetwater Creek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'Sweetwater Creek'!$B$6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Creek'!$B$14:$B$17</c:f>
              <c:numCache>
                <c:formatCode>#,##0</c:formatCode>
                <c:ptCount val="4"/>
                <c:pt idx="0">
                  <c:v>2046</c:v>
                </c:pt>
                <c:pt idx="1">
                  <c:v>6595</c:v>
                </c:pt>
                <c:pt idx="2">
                  <c:v>3282</c:v>
                </c:pt>
                <c:pt idx="3">
                  <c:v>1456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72-4787-AC2E-044512E08049}"/>
            </c:ext>
          </c:extLst>
        </c:ser>
        <c:ser>
          <c:idx val="1"/>
          <c:order val="1"/>
          <c:tx>
            <c:strRef>
              <c:f>'Sweetwater Creek'!$C$6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Creek'!$C$14:$C$17</c:f>
              <c:numCache>
                <c:formatCode>#,##0</c:formatCode>
                <c:ptCount val="4"/>
                <c:pt idx="0">
                  <c:v>765</c:v>
                </c:pt>
                <c:pt idx="1">
                  <c:v>5318</c:v>
                </c:pt>
                <c:pt idx="2">
                  <c:v>5656</c:v>
                </c:pt>
                <c:pt idx="3">
                  <c:v>1442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72-4787-AC2E-044512E08049}"/>
            </c:ext>
          </c:extLst>
        </c:ser>
        <c:ser>
          <c:idx val="2"/>
          <c:order val="2"/>
          <c:tx>
            <c:strRef>
              <c:f>'Sweetwater Creek'!$D$6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Creek'!$D$14:$D$17</c:f>
              <c:numCache>
                <c:formatCode>#,##0</c:formatCode>
                <c:ptCount val="4"/>
                <c:pt idx="0">
                  <c:v>0</c:v>
                </c:pt>
                <c:pt idx="1">
                  <c:v>826</c:v>
                </c:pt>
                <c:pt idx="2">
                  <c:v>1415</c:v>
                </c:pt>
                <c:pt idx="3">
                  <c:v>2271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572-4787-AC2E-044512E08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Townsend Canal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Canal'!$E$19:$E$36</c:f>
              <c:numCache>
                <c:formatCode>0.00%</c:formatCode>
                <c:ptCount val="18"/>
                <c:pt idx="0">
                  <c:v>0.30325744089446893</c:v>
                </c:pt>
                <c:pt idx="1">
                  <c:v>0.59260622089346293</c:v>
                </c:pt>
                <c:pt idx="2">
                  <c:v>0.68255101799522333</c:v>
                </c:pt>
                <c:pt idx="3">
                  <c:v>0.71902449455020168</c:v>
                </c:pt>
                <c:pt idx="4">
                  <c:v>0.75489348457601324</c:v>
                </c:pt>
                <c:pt idx="5">
                  <c:v>0.80806868537666177</c:v>
                </c:pt>
                <c:pt idx="6">
                  <c:v>0.83746377082343648</c:v>
                </c:pt>
                <c:pt idx="7">
                  <c:v>0.8263228737276016</c:v>
                </c:pt>
                <c:pt idx="8">
                  <c:v>0.82486291880500318</c:v>
                </c:pt>
                <c:pt idx="9">
                  <c:v>0.84932224511075505</c:v>
                </c:pt>
                <c:pt idx="10">
                  <c:v>0.83711440812015081</c:v>
                </c:pt>
                <c:pt idx="11">
                  <c:v>0.87461356274855573</c:v>
                </c:pt>
                <c:pt idx="12">
                  <c:v>0.88316492241068212</c:v>
                </c:pt>
                <c:pt idx="13">
                  <c:v>0.91316420547772303</c:v>
                </c:pt>
                <c:pt idx="14">
                  <c:v>0.91791796080111387</c:v>
                </c:pt>
                <c:pt idx="15">
                  <c:v>0.9239165271892027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900-4497-A94B-9B51C859F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Townsend</a:t>
            </a:r>
            <a:r>
              <a:rPr lang="en-US" baseline="0"/>
              <a:t> Canal</a:t>
            </a:r>
            <a:r>
              <a:rPr lang="en-US"/>
              <a:t>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'Townsend Canal'!$B$6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Canal'!$B$19:$B$36</c:f>
              <c:numCache>
                <c:formatCode>_(* #,##0_);_(* \(#,##0\);_(* "-"??_);_(@_)</c:formatCode>
                <c:ptCount val="18"/>
                <c:pt idx="0">
                  <c:v>22309</c:v>
                </c:pt>
                <c:pt idx="1">
                  <c:v>35429</c:v>
                </c:pt>
                <c:pt idx="2">
                  <c:v>67123</c:v>
                </c:pt>
                <c:pt idx="3">
                  <c:v>99866</c:v>
                </c:pt>
                <c:pt idx="4">
                  <c:v>56700</c:v>
                </c:pt>
                <c:pt idx="5">
                  <c:v>47817</c:v>
                </c:pt>
                <c:pt idx="6">
                  <c:v>30451</c:v>
                </c:pt>
                <c:pt idx="7">
                  <c:v>45419</c:v>
                </c:pt>
                <c:pt idx="8">
                  <c:v>35901</c:v>
                </c:pt>
                <c:pt idx="9">
                  <c:v>29624</c:v>
                </c:pt>
                <c:pt idx="10">
                  <c:v>30378</c:v>
                </c:pt>
                <c:pt idx="11">
                  <c:v>16994</c:v>
                </c:pt>
                <c:pt idx="12">
                  <c:v>2590</c:v>
                </c:pt>
                <c:pt idx="13">
                  <c:v>4816</c:v>
                </c:pt>
                <c:pt idx="14" formatCode="#,##0">
                  <c:v>3832</c:v>
                </c:pt>
                <c:pt idx="15" formatCode="#,##0">
                  <c:v>4273</c:v>
                </c:pt>
                <c:pt idx="16" formatCode="#,##0">
                  <c:v>0</c:v>
                </c:pt>
                <c:pt idx="17" formatCode="#,##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838-4863-A13E-9E547889D686}"/>
            </c:ext>
          </c:extLst>
        </c:ser>
        <c:ser>
          <c:idx val="1"/>
          <c:order val="1"/>
          <c:tx>
            <c:strRef>
              <c:f>'Townsend Canal'!$C$6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Canal'!$C$19:$C$36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838-4863-A13E-9E547889D686}"/>
            </c:ext>
          </c:extLst>
        </c:ser>
        <c:ser>
          <c:idx val="2"/>
          <c:order val="2"/>
          <c:tx>
            <c:strRef>
              <c:f>'Townsend Canal'!$D$6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Canal'!$D$19:$D$36</c:f>
              <c:numCache>
                <c:formatCode>#,##0</c:formatCode>
                <c:ptCount val="18"/>
                <c:pt idx="0">
                  <c:v>9710</c:v>
                </c:pt>
                <c:pt idx="1">
                  <c:v>51536</c:v>
                </c:pt>
                <c:pt idx="2">
                  <c:v>144322</c:v>
                </c:pt>
                <c:pt idx="3">
                  <c:v>255560</c:v>
                </c:pt>
                <c:pt idx="4">
                  <c:v>174628</c:v>
                </c:pt>
                <c:pt idx="5">
                  <c:v>201319</c:v>
                </c:pt>
                <c:pt idx="6">
                  <c:v>156898</c:v>
                </c:pt>
                <c:pt idx="7">
                  <c:v>216095</c:v>
                </c:pt>
                <c:pt idx="8">
                  <c:v>169087</c:v>
                </c:pt>
                <c:pt idx="9">
                  <c:v>166981</c:v>
                </c:pt>
                <c:pt idx="10">
                  <c:v>156121</c:v>
                </c:pt>
                <c:pt idx="11">
                  <c:v>118539</c:v>
                </c:pt>
                <c:pt idx="12">
                  <c:v>19578</c:v>
                </c:pt>
                <c:pt idx="13">
                  <c:v>50645</c:v>
                </c:pt>
                <c:pt idx="14">
                  <c:v>42853</c:v>
                </c:pt>
                <c:pt idx="15">
                  <c:v>51889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838-4863-A13E-9E547889D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Blackjack Creek Field Annual Production</a:t>
            </a:r>
          </a:p>
        </c:rich>
      </c:tx>
      <c:layout>
        <c:manualLayout>
          <c:xMode val="edge"/>
          <c:yMode val="edge"/>
          <c:x val="0.25737704918032789"/>
          <c:y val="2.8523489932885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77049180327869"/>
          <c:y val="0.16107382550335569"/>
          <c:w val="0.81065573770491806"/>
          <c:h val="0.67449664429530198"/>
        </c:manualLayout>
      </c:layout>
      <c:lineChart>
        <c:grouping val="standard"/>
        <c:varyColors val="0"/>
        <c:ser>
          <c:idx val="0"/>
          <c:order val="0"/>
          <c:tx>
            <c:strRef>
              <c:f>BJC!$B$6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BJC!$A$9:$A$60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BJC!$B$9:$B$60</c:f>
              <c:numCache>
                <c:formatCode>_(* #,##0_);_(* \(#,##0\);_(* "-"??_);_(@_)</c:formatCode>
                <c:ptCount val="52"/>
                <c:pt idx="0">
                  <c:v>36074</c:v>
                </c:pt>
                <c:pt idx="1">
                  <c:v>313</c:v>
                </c:pt>
                <c:pt idx="2" formatCode="#,##0">
                  <c:v>0</c:v>
                </c:pt>
                <c:pt idx="3">
                  <c:v>4596936</c:v>
                </c:pt>
                <c:pt idx="4">
                  <c:v>5459247</c:v>
                </c:pt>
                <c:pt idx="5">
                  <c:v>5667962</c:v>
                </c:pt>
                <c:pt idx="6">
                  <c:v>5857725</c:v>
                </c:pt>
                <c:pt idx="7">
                  <c:v>5761034</c:v>
                </c:pt>
                <c:pt idx="8">
                  <c:v>6068865</c:v>
                </c:pt>
                <c:pt idx="9">
                  <c:v>5802624</c:v>
                </c:pt>
                <c:pt idx="10">
                  <c:v>5350349</c:v>
                </c:pt>
                <c:pt idx="11">
                  <c:v>3645928</c:v>
                </c:pt>
                <c:pt idx="12">
                  <c:v>2216417</c:v>
                </c:pt>
                <c:pt idx="13">
                  <c:v>1455467</c:v>
                </c:pt>
                <c:pt idx="14">
                  <c:v>888837</c:v>
                </c:pt>
                <c:pt idx="15">
                  <c:v>695496</c:v>
                </c:pt>
                <c:pt idx="16">
                  <c:v>462464</c:v>
                </c:pt>
                <c:pt idx="17">
                  <c:v>517142</c:v>
                </c:pt>
                <c:pt idx="18">
                  <c:v>500219</c:v>
                </c:pt>
                <c:pt idx="19">
                  <c:v>412269</c:v>
                </c:pt>
                <c:pt idx="20">
                  <c:v>392969</c:v>
                </c:pt>
                <c:pt idx="21">
                  <c:v>360943</c:v>
                </c:pt>
                <c:pt idx="22">
                  <c:v>354722</c:v>
                </c:pt>
                <c:pt idx="23">
                  <c:v>301964</c:v>
                </c:pt>
                <c:pt idx="24" formatCode="#,##0">
                  <c:v>272750</c:v>
                </c:pt>
                <c:pt idx="25" formatCode="#,##0">
                  <c:v>260560</c:v>
                </c:pt>
                <c:pt idx="26" formatCode="#,##0">
                  <c:v>264604</c:v>
                </c:pt>
                <c:pt idx="27" formatCode="#,##0">
                  <c:v>208334</c:v>
                </c:pt>
                <c:pt idx="28" formatCode="#,##0">
                  <c:v>179095</c:v>
                </c:pt>
                <c:pt idx="29" formatCode="#,##0">
                  <c:v>131199</c:v>
                </c:pt>
                <c:pt idx="30" formatCode="#,##0">
                  <c:v>14234</c:v>
                </c:pt>
                <c:pt idx="31" formatCode="#,##0">
                  <c:v>0</c:v>
                </c:pt>
                <c:pt idx="32" formatCode="#,##0">
                  <c:v>46314</c:v>
                </c:pt>
                <c:pt idx="33" formatCode="#,##0">
                  <c:v>86587</c:v>
                </c:pt>
                <c:pt idx="34" formatCode="#,##0">
                  <c:v>103839</c:v>
                </c:pt>
                <c:pt idx="35" formatCode="#,##0">
                  <c:v>93813</c:v>
                </c:pt>
                <c:pt idx="36" formatCode="#,##0">
                  <c:v>88144</c:v>
                </c:pt>
                <c:pt idx="37" formatCode="#,##0">
                  <c:v>69387</c:v>
                </c:pt>
                <c:pt idx="38" formatCode="#,##0">
                  <c:v>88241</c:v>
                </c:pt>
                <c:pt idx="39" formatCode="#,##0">
                  <c:v>98850</c:v>
                </c:pt>
                <c:pt idx="40" formatCode="#,##0">
                  <c:v>82680</c:v>
                </c:pt>
                <c:pt idx="41" formatCode="#,##0">
                  <c:v>88916</c:v>
                </c:pt>
                <c:pt idx="42" formatCode="#,##0">
                  <c:v>72311</c:v>
                </c:pt>
                <c:pt idx="43" formatCode="#,##0">
                  <c:v>83159</c:v>
                </c:pt>
                <c:pt idx="44" formatCode="#,##0">
                  <c:v>71502</c:v>
                </c:pt>
                <c:pt idx="45" formatCode="#,##0">
                  <c:v>73725</c:v>
                </c:pt>
                <c:pt idx="46" formatCode="#,##0">
                  <c:v>63791</c:v>
                </c:pt>
                <c:pt idx="47" formatCode="#,##0">
                  <c:v>51239</c:v>
                </c:pt>
                <c:pt idx="48" formatCode="#,##0">
                  <c:v>21341</c:v>
                </c:pt>
                <c:pt idx="49" formatCode="#,##0">
                  <c:v>32677</c:v>
                </c:pt>
                <c:pt idx="50" formatCode="#,##0">
                  <c:v>33114</c:v>
                </c:pt>
                <c:pt idx="51" formatCode="#,##0">
                  <c:v>30490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D76-4749-8B4D-1F1B7C4F5037}"/>
            </c:ext>
          </c:extLst>
        </c:ser>
        <c:ser>
          <c:idx val="1"/>
          <c:order val="1"/>
          <c:tx>
            <c:strRef>
              <c:f>BJC!$C$6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BJC!$A$9:$A$60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BJC!$C$9:$C$60</c:f>
              <c:numCache>
                <c:formatCode>#,##0</c:formatCode>
                <c:ptCount val="52"/>
                <c:pt idx="0">
                  <c:v>7719</c:v>
                </c:pt>
                <c:pt idx="1">
                  <c:v>284</c:v>
                </c:pt>
                <c:pt idx="2">
                  <c:v>0</c:v>
                </c:pt>
                <c:pt idx="3">
                  <c:v>4342942</c:v>
                </c:pt>
                <c:pt idx="4">
                  <c:v>4834895</c:v>
                </c:pt>
                <c:pt idx="5">
                  <c:v>5071553</c:v>
                </c:pt>
                <c:pt idx="6">
                  <c:v>5305768</c:v>
                </c:pt>
                <c:pt idx="7">
                  <c:v>4999540</c:v>
                </c:pt>
                <c:pt idx="8">
                  <c:v>5704282</c:v>
                </c:pt>
                <c:pt idx="9">
                  <c:v>5485855</c:v>
                </c:pt>
                <c:pt idx="10">
                  <c:v>4338117</c:v>
                </c:pt>
                <c:pt idx="11">
                  <c:v>3512174</c:v>
                </c:pt>
                <c:pt idx="12">
                  <c:v>2539869</c:v>
                </c:pt>
                <c:pt idx="13">
                  <c:v>1845391</c:v>
                </c:pt>
                <c:pt idx="14">
                  <c:v>1224107</c:v>
                </c:pt>
                <c:pt idx="15">
                  <c:v>1106421</c:v>
                </c:pt>
                <c:pt idx="16">
                  <c:v>740047</c:v>
                </c:pt>
                <c:pt idx="17">
                  <c:v>1016557</c:v>
                </c:pt>
                <c:pt idx="18">
                  <c:v>1126157</c:v>
                </c:pt>
                <c:pt idx="19">
                  <c:v>699844</c:v>
                </c:pt>
                <c:pt idx="20">
                  <c:v>1048697</c:v>
                </c:pt>
                <c:pt idx="21">
                  <c:v>908051</c:v>
                </c:pt>
                <c:pt idx="22">
                  <c:v>814154</c:v>
                </c:pt>
                <c:pt idx="23">
                  <c:v>738079</c:v>
                </c:pt>
                <c:pt idx="24">
                  <c:v>657651</c:v>
                </c:pt>
                <c:pt idx="25">
                  <c:v>628123</c:v>
                </c:pt>
                <c:pt idx="26">
                  <c:v>695709</c:v>
                </c:pt>
                <c:pt idx="27">
                  <c:v>583023</c:v>
                </c:pt>
                <c:pt idx="28">
                  <c:v>514542</c:v>
                </c:pt>
                <c:pt idx="29">
                  <c:v>395459</c:v>
                </c:pt>
                <c:pt idx="30">
                  <c:v>44036</c:v>
                </c:pt>
                <c:pt idx="31">
                  <c:v>0</c:v>
                </c:pt>
                <c:pt idx="32">
                  <c:v>201494</c:v>
                </c:pt>
                <c:pt idx="33">
                  <c:v>244547</c:v>
                </c:pt>
                <c:pt idx="34">
                  <c:v>286176</c:v>
                </c:pt>
                <c:pt idx="35">
                  <c:v>268279</c:v>
                </c:pt>
                <c:pt idx="36">
                  <c:v>268923</c:v>
                </c:pt>
                <c:pt idx="37">
                  <c:v>224098</c:v>
                </c:pt>
                <c:pt idx="38">
                  <c:v>256153</c:v>
                </c:pt>
                <c:pt idx="39">
                  <c:v>276101</c:v>
                </c:pt>
                <c:pt idx="40">
                  <c:v>707335</c:v>
                </c:pt>
                <c:pt idx="41">
                  <c:v>257346</c:v>
                </c:pt>
                <c:pt idx="42">
                  <c:v>228458</c:v>
                </c:pt>
                <c:pt idx="43">
                  <c:v>211960</c:v>
                </c:pt>
                <c:pt idx="44">
                  <c:v>192401</c:v>
                </c:pt>
                <c:pt idx="45">
                  <c:v>201679</c:v>
                </c:pt>
                <c:pt idx="46">
                  <c:v>180809</c:v>
                </c:pt>
                <c:pt idx="47">
                  <c:v>162677</c:v>
                </c:pt>
                <c:pt idx="48">
                  <c:v>64006</c:v>
                </c:pt>
                <c:pt idx="49">
                  <c:v>105853</c:v>
                </c:pt>
                <c:pt idx="50">
                  <c:v>103966</c:v>
                </c:pt>
                <c:pt idx="51">
                  <c:v>94813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D76-4749-8B4D-1F1B7C4F5037}"/>
            </c:ext>
          </c:extLst>
        </c:ser>
        <c:ser>
          <c:idx val="2"/>
          <c:order val="2"/>
          <c:tx>
            <c:strRef>
              <c:f>BJC!$D$6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BJC!$A$9:$A$60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BJC!$D$9:$D$60</c:f>
              <c:numCache>
                <c:formatCode>#,##0</c:formatCode>
                <c:ptCount val="52"/>
                <c:pt idx="0">
                  <c:v>11317</c:v>
                </c:pt>
                <c:pt idx="1">
                  <c:v>0</c:v>
                </c:pt>
                <c:pt idx="2">
                  <c:v>0.01</c:v>
                </c:pt>
                <c:pt idx="3">
                  <c:v>22277</c:v>
                </c:pt>
                <c:pt idx="4">
                  <c:v>110257</c:v>
                </c:pt>
                <c:pt idx="5">
                  <c:v>64530</c:v>
                </c:pt>
                <c:pt idx="6">
                  <c:v>317795</c:v>
                </c:pt>
                <c:pt idx="7">
                  <c:v>529039</c:v>
                </c:pt>
                <c:pt idx="8">
                  <c:v>630532</c:v>
                </c:pt>
                <c:pt idx="9">
                  <c:v>877092</c:v>
                </c:pt>
                <c:pt idx="10">
                  <c:v>1306325</c:v>
                </c:pt>
                <c:pt idx="11">
                  <c:v>3244546</c:v>
                </c:pt>
                <c:pt idx="12">
                  <c:v>5770786</c:v>
                </c:pt>
                <c:pt idx="13">
                  <c:v>8691150</c:v>
                </c:pt>
                <c:pt idx="14">
                  <c:v>7498439</c:v>
                </c:pt>
                <c:pt idx="15">
                  <c:v>7422946</c:v>
                </c:pt>
                <c:pt idx="16">
                  <c:v>6252039</c:v>
                </c:pt>
                <c:pt idx="17">
                  <c:v>9581475</c:v>
                </c:pt>
                <c:pt idx="18">
                  <c:v>10072432</c:v>
                </c:pt>
                <c:pt idx="19">
                  <c:v>8794773</c:v>
                </c:pt>
                <c:pt idx="20">
                  <c:v>9613722</c:v>
                </c:pt>
                <c:pt idx="21">
                  <c:v>8503447</c:v>
                </c:pt>
                <c:pt idx="22">
                  <c:v>8505848</c:v>
                </c:pt>
                <c:pt idx="23">
                  <c:v>8595142</c:v>
                </c:pt>
                <c:pt idx="24">
                  <c:v>8475447</c:v>
                </c:pt>
                <c:pt idx="25">
                  <c:v>8739913</c:v>
                </c:pt>
                <c:pt idx="26">
                  <c:v>11491196</c:v>
                </c:pt>
                <c:pt idx="27">
                  <c:v>10384599</c:v>
                </c:pt>
                <c:pt idx="28">
                  <c:v>9814552</c:v>
                </c:pt>
                <c:pt idx="29">
                  <c:v>8471675</c:v>
                </c:pt>
                <c:pt idx="30">
                  <c:v>758177</c:v>
                </c:pt>
                <c:pt idx="31">
                  <c:v>0</c:v>
                </c:pt>
                <c:pt idx="32">
                  <c:v>3159250</c:v>
                </c:pt>
                <c:pt idx="33">
                  <c:v>5417763</c:v>
                </c:pt>
                <c:pt idx="34">
                  <c:v>6087357</c:v>
                </c:pt>
                <c:pt idx="35">
                  <c:v>5723795</c:v>
                </c:pt>
                <c:pt idx="36">
                  <c:v>5471247</c:v>
                </c:pt>
                <c:pt idx="37">
                  <c:v>4424446</c:v>
                </c:pt>
                <c:pt idx="38">
                  <c:v>5179725</c:v>
                </c:pt>
                <c:pt idx="39">
                  <c:v>5323577</c:v>
                </c:pt>
                <c:pt idx="40">
                  <c:v>4452264</c:v>
                </c:pt>
                <c:pt idx="41">
                  <c:v>5049709</c:v>
                </c:pt>
                <c:pt idx="42">
                  <c:v>5530295</c:v>
                </c:pt>
                <c:pt idx="43">
                  <c:v>4780633</c:v>
                </c:pt>
                <c:pt idx="44">
                  <c:v>3949401</c:v>
                </c:pt>
                <c:pt idx="45">
                  <c:v>4410275</c:v>
                </c:pt>
                <c:pt idx="46">
                  <c:v>3891802</c:v>
                </c:pt>
                <c:pt idx="47">
                  <c:v>2842894</c:v>
                </c:pt>
                <c:pt idx="48">
                  <c:v>1637509</c:v>
                </c:pt>
                <c:pt idx="49">
                  <c:v>2314574</c:v>
                </c:pt>
                <c:pt idx="50">
                  <c:v>2368237</c:v>
                </c:pt>
                <c:pt idx="51">
                  <c:v>2696656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D76-4749-8B4D-1F1B7C4F5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59616"/>
        <c:axId val="435061184"/>
      </c:lineChart>
      <c:catAx>
        <c:axId val="4350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27868852459017"/>
              <c:y val="0.919463087248322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61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0611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3934426229508197E-2"/>
              <c:y val="0.164429530201342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5961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36065573770492"/>
          <c:y val="0.44295302013422821"/>
          <c:w val="9.262295081967209E-2"/>
          <c:h val="0.172818791946308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Corkscrew Field Water Cut History</a:t>
            </a:r>
          </a:p>
        </c:rich>
      </c:tx>
      <c:layout>
        <c:manualLayout>
          <c:xMode val="edge"/>
          <c:yMode val="edge"/>
          <c:x val="0.26279284698920274"/>
          <c:y val="2.8933092224231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92027757085692"/>
          <c:y val="0.21338174356293757"/>
          <c:w val="0.82046869091021513"/>
          <c:h val="0.5858956348677268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Corkscrew!$A$22:$A$59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Corkscrew!$E$22:$E$59</c:f>
              <c:numCache>
                <c:formatCode>0.00%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3.3294424317933023E-2</c:v>
                </c:pt>
                <c:pt idx="4">
                  <c:v>0.23731230542240545</c:v>
                </c:pt>
                <c:pt idx="5">
                  <c:v>0.31693512634845572</c:v>
                </c:pt>
                <c:pt idx="6">
                  <c:v>0.35387613103592441</c:v>
                </c:pt>
                <c:pt idx="7">
                  <c:v>0.3886252485233721</c:v>
                </c:pt>
                <c:pt idx="8">
                  <c:v>0.47665063564851062</c:v>
                </c:pt>
                <c:pt idx="9">
                  <c:v>0.52201311485575208</c:v>
                </c:pt>
                <c:pt idx="10">
                  <c:v>0.55888711081164544</c:v>
                </c:pt>
                <c:pt idx="11">
                  <c:v>0.58050055386319577</c:v>
                </c:pt>
                <c:pt idx="12">
                  <c:v>0.54234573190038926</c:v>
                </c:pt>
                <c:pt idx="13">
                  <c:v>0.47235886935942778</c:v>
                </c:pt>
                <c:pt idx="14">
                  <c:v>0.49677750273187482</c:v>
                </c:pt>
                <c:pt idx="15">
                  <c:v>0.61327839941620044</c:v>
                </c:pt>
                <c:pt idx="16">
                  <c:v>0.60603599765695726</c:v>
                </c:pt>
                <c:pt idx="17">
                  <c:v>0.66501431716476966</c:v>
                </c:pt>
                <c:pt idx="18">
                  <c:v>0.68331084492934779</c:v>
                </c:pt>
                <c:pt idx="19">
                  <c:v>0.71390845918829571</c:v>
                </c:pt>
                <c:pt idx="20">
                  <c:v>0.6931297865614261</c:v>
                </c:pt>
                <c:pt idx="21">
                  <c:v>0.69499518069791788</c:v>
                </c:pt>
                <c:pt idx="22">
                  <c:v>0.65717554504319209</c:v>
                </c:pt>
                <c:pt idx="23">
                  <c:v>0.76504644091798912</c:v>
                </c:pt>
                <c:pt idx="24">
                  <c:v>0.59319722944352538</c:v>
                </c:pt>
                <c:pt idx="25">
                  <c:v>0.71536765751671172</c:v>
                </c:pt>
                <c:pt idx="26">
                  <c:v>0.65930848591876567</c:v>
                </c:pt>
                <c:pt idx="27">
                  <c:v>0.76757059023109109</c:v>
                </c:pt>
                <c:pt idx="28">
                  <c:v>0.80924216423731454</c:v>
                </c:pt>
                <c:pt idx="29">
                  <c:v>0.80461130214221699</c:v>
                </c:pt>
                <c:pt idx="30">
                  <c:v>0.54038370232296407</c:v>
                </c:pt>
                <c:pt idx="31">
                  <c:v>0.55884231923337524</c:v>
                </c:pt>
                <c:pt idx="32">
                  <c:v>0.53975164685394106</c:v>
                </c:pt>
                <c:pt idx="33">
                  <c:v>0.54225224243744785</c:v>
                </c:pt>
                <c:pt idx="34">
                  <c:v>0.5959213579191599</c:v>
                </c:pt>
                <c:pt idx="35">
                  <c:v>0.57345903423911926</c:v>
                </c:pt>
                <c:pt idx="36">
                  <c:v>0.58639904474896232</c:v>
                </c:pt>
                <c:pt idx="37">
                  <c:v>0.68482950591510094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0A-452F-8F13-B59CF58B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2544"/>
        <c:axId val="436392936"/>
      </c:lineChart>
      <c:catAx>
        <c:axId val="43639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553364615501154"/>
              <c:y val="0.882460072237805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2936"/>
        <c:crosses val="autoZero"/>
        <c:auto val="1"/>
        <c:lblAlgn val="ctr"/>
        <c:lblOffset val="100"/>
        <c:tickMarkSkip val="1"/>
        <c:noMultiLvlLbl val="0"/>
      </c:catAx>
      <c:valAx>
        <c:axId val="4363929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8.673003310918902E-3"/>
              <c:y val="0.2493911045929385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2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Corkscrew Field Annual Production</a:t>
            </a:r>
          </a:p>
        </c:rich>
      </c:tx>
      <c:layout>
        <c:manualLayout>
          <c:xMode val="edge"/>
          <c:yMode val="edge"/>
          <c:x val="0.25871080139372821"/>
          <c:y val="2.6595744680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86062717770034"/>
          <c:y val="0.15026595744680851"/>
          <c:w val="0.81620209059233451"/>
          <c:h val="0.71276595744680848"/>
        </c:manualLayout>
      </c:layout>
      <c:lineChart>
        <c:grouping val="standard"/>
        <c:varyColors val="0"/>
        <c:ser>
          <c:idx val="0"/>
          <c:order val="0"/>
          <c:tx>
            <c:strRef>
              <c:f>Corkscrew!$B$6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Corkscrew!$A$22:$A$60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Corkscrew!$B$22:$B$60</c:f>
              <c:numCache>
                <c:formatCode>_(* #,##0_);_(* \(#,##0\);_(* "-"??_);_(@_)</c:formatCode>
                <c:ptCount val="39"/>
                <c:pt idx="0">
                  <c:v>9472</c:v>
                </c:pt>
                <c:pt idx="1">
                  <c:v>73578</c:v>
                </c:pt>
                <c:pt idx="2">
                  <c:v>173537</c:v>
                </c:pt>
                <c:pt idx="3">
                  <c:v>159838</c:v>
                </c:pt>
                <c:pt idx="4">
                  <c:v>108037</c:v>
                </c:pt>
                <c:pt idx="5">
                  <c:v>92446</c:v>
                </c:pt>
                <c:pt idx="6">
                  <c:v>86547</c:v>
                </c:pt>
                <c:pt idx="7">
                  <c:v>84256</c:v>
                </c:pt>
                <c:pt idx="8">
                  <c:v>70189</c:v>
                </c:pt>
                <c:pt idx="9">
                  <c:v>61667</c:v>
                </c:pt>
                <c:pt idx="10">
                  <c:v>47136</c:v>
                </c:pt>
                <c:pt idx="11" formatCode="#,##0">
                  <c:v>48474</c:v>
                </c:pt>
                <c:pt idx="12" formatCode="#,##0">
                  <c:v>49142</c:v>
                </c:pt>
                <c:pt idx="13" formatCode="#,##0">
                  <c:v>19843</c:v>
                </c:pt>
                <c:pt idx="14" formatCode="#,##0">
                  <c:v>22565</c:v>
                </c:pt>
                <c:pt idx="15" formatCode="#,##0">
                  <c:v>50874</c:v>
                </c:pt>
                <c:pt idx="16" formatCode="#,##0">
                  <c:v>59186</c:v>
                </c:pt>
                <c:pt idx="17" formatCode="#,##0">
                  <c:v>46561</c:v>
                </c:pt>
                <c:pt idx="18" formatCode="#,##0">
                  <c:v>38257</c:v>
                </c:pt>
                <c:pt idx="19" formatCode="#,##0">
                  <c:v>29684</c:v>
                </c:pt>
                <c:pt idx="20" formatCode="#,##0">
                  <c:v>30092</c:v>
                </c:pt>
                <c:pt idx="21" formatCode="#,##0">
                  <c:v>29429</c:v>
                </c:pt>
                <c:pt idx="22" formatCode="#,##0">
                  <c:v>26669</c:v>
                </c:pt>
                <c:pt idx="23" formatCode="#,##0">
                  <c:v>16923</c:v>
                </c:pt>
                <c:pt idx="24" formatCode="#,##0">
                  <c:v>22377</c:v>
                </c:pt>
                <c:pt idx="25" formatCode="#,##0">
                  <c:v>40025</c:v>
                </c:pt>
                <c:pt idx="26" formatCode="#,##0">
                  <c:v>36655</c:v>
                </c:pt>
                <c:pt idx="27" formatCode="#,##0">
                  <c:v>36993</c:v>
                </c:pt>
                <c:pt idx="28" formatCode="#,##0">
                  <c:v>28124</c:v>
                </c:pt>
                <c:pt idx="29" formatCode="#,##0">
                  <c:v>33355</c:v>
                </c:pt>
                <c:pt idx="30" formatCode="#,##0">
                  <c:v>26137</c:v>
                </c:pt>
                <c:pt idx="31" formatCode="#,##0">
                  <c:v>22788</c:v>
                </c:pt>
                <c:pt idx="32" formatCode="#,##0">
                  <c:v>24314</c:v>
                </c:pt>
                <c:pt idx="33" formatCode="#,##0">
                  <c:v>25210</c:v>
                </c:pt>
                <c:pt idx="34" formatCode="#,##0">
                  <c:v>23163</c:v>
                </c:pt>
                <c:pt idx="35" formatCode="#,##0">
                  <c:v>20767</c:v>
                </c:pt>
                <c:pt idx="36" formatCode="#,##0">
                  <c:v>21822</c:v>
                </c:pt>
                <c:pt idx="37" formatCode="#,##0">
                  <c:v>27174</c:v>
                </c:pt>
                <c:pt idx="38" formatCode="#,##0">
                  <c:v>22262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0E5-4E6F-8D47-72277FCCAB22}"/>
            </c:ext>
          </c:extLst>
        </c:ser>
        <c:ser>
          <c:idx val="1"/>
          <c:order val="1"/>
          <c:tx>
            <c:strRef>
              <c:f>Corkscrew!$C$6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Corkscrew!$A$22:$A$60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Corkscrew!$C$22:$C$60</c:f>
              <c:numCache>
                <c:formatCode>#,##0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526</c:v>
                </c:pt>
                <c:pt idx="25">
                  <c:v>0</c:v>
                </c:pt>
                <c:pt idx="26">
                  <c:v>2164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E5-4E6F-8D47-72277FCCAB22}"/>
            </c:ext>
          </c:extLst>
        </c:ser>
        <c:ser>
          <c:idx val="2"/>
          <c:order val="2"/>
          <c:tx>
            <c:strRef>
              <c:f>Corkscrew!$D$6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Corkscrew!$A$22:$A$60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Corkscrew!$D$22:$D$60</c:f>
              <c:numCache>
                <c:formatCode>#,##0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5505</c:v>
                </c:pt>
                <c:pt idx="4">
                  <c:v>33616</c:v>
                </c:pt>
                <c:pt idx="5">
                  <c:v>42894</c:v>
                </c:pt>
                <c:pt idx="6">
                  <c:v>47401</c:v>
                </c:pt>
                <c:pt idx="7">
                  <c:v>53558</c:v>
                </c:pt>
                <c:pt idx="8">
                  <c:v>63926</c:v>
                </c:pt>
                <c:pt idx="9">
                  <c:v>67347</c:v>
                </c:pt>
                <c:pt idx="10">
                  <c:v>59721</c:v>
                </c:pt>
                <c:pt idx="11">
                  <c:v>67078</c:v>
                </c:pt>
                <c:pt idx="12">
                  <c:v>58236</c:v>
                </c:pt>
                <c:pt idx="13">
                  <c:v>17764</c:v>
                </c:pt>
                <c:pt idx="14">
                  <c:v>22276</c:v>
                </c:pt>
                <c:pt idx="15">
                  <c:v>80678</c:v>
                </c:pt>
                <c:pt idx="16">
                  <c:v>91046</c:v>
                </c:pt>
                <c:pt idx="17">
                  <c:v>92433</c:v>
                </c:pt>
                <c:pt idx="18">
                  <c:v>82546</c:v>
                </c:pt>
                <c:pt idx="19">
                  <c:v>74073</c:v>
                </c:pt>
                <c:pt idx="20">
                  <c:v>67969</c:v>
                </c:pt>
                <c:pt idx="21">
                  <c:v>67058</c:v>
                </c:pt>
                <c:pt idx="22">
                  <c:v>51123</c:v>
                </c:pt>
                <c:pt idx="23">
                  <c:v>55104</c:v>
                </c:pt>
                <c:pt idx="24">
                  <c:v>32630</c:v>
                </c:pt>
                <c:pt idx="25">
                  <c:v>100595</c:v>
                </c:pt>
                <c:pt idx="26">
                  <c:v>70935</c:v>
                </c:pt>
                <c:pt idx="27">
                  <c:v>122165</c:v>
                </c:pt>
                <c:pt idx="28">
                  <c:v>119309</c:v>
                </c:pt>
                <c:pt idx="29">
                  <c:v>137356</c:v>
                </c:pt>
                <c:pt idx="30">
                  <c:v>30730</c:v>
                </c:pt>
                <c:pt idx="31">
                  <c:v>28867</c:v>
                </c:pt>
                <c:pt idx="32">
                  <c:v>28514</c:v>
                </c:pt>
                <c:pt idx="33">
                  <c:v>29864</c:v>
                </c:pt>
                <c:pt idx="34">
                  <c:v>34160</c:v>
                </c:pt>
                <c:pt idx="35">
                  <c:v>27920</c:v>
                </c:pt>
                <c:pt idx="36">
                  <c:v>30939</c:v>
                </c:pt>
                <c:pt idx="37">
                  <c:v>59046</c:v>
                </c:pt>
                <c:pt idx="38">
                  <c:v>61673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E5-4E6F-8D47-72277FCCA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3720"/>
        <c:axId val="436394112"/>
      </c:lineChart>
      <c:catAx>
        <c:axId val="436393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878048780487809"/>
              <c:y val="0.92952127659574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4112"/>
        <c:crosses val="autoZero"/>
        <c:auto val="1"/>
        <c:lblAlgn val="ctr"/>
        <c:lblOffset val="100"/>
        <c:tickMarkSkip val="1"/>
        <c:noMultiLvlLbl val="0"/>
      </c:catAx>
      <c:valAx>
        <c:axId val="4363941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679442508710801E-2"/>
              <c:y val="0.207446808510638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37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22996515679444"/>
          <c:y val="0.25265957446808512"/>
          <c:w val="0.10452961672473865"/>
          <c:h val="0.15292553191489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155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Jay Field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Jay!$A$7:$A$59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</c:numCache>
            </c:numRef>
          </c:cat>
          <c:val>
            <c:numRef>
              <c:f>Jay!$E$7:$E$59</c:f>
              <c:numCache>
                <c:formatCode>0.00%</c:formatCode>
                <c:ptCount val="53"/>
                <c:pt idx="0">
                  <c:v>3.3615901783104357E-3</c:v>
                </c:pt>
                <c:pt idx="1">
                  <c:v>0</c:v>
                </c:pt>
                <c:pt idx="2">
                  <c:v>2.1894624550369383E-3</c:v>
                </c:pt>
                <c:pt idx="3">
                  <c:v>1.4919019166183829E-2</c:v>
                </c:pt>
                <c:pt idx="4">
                  <c:v>1.1421307320926806E-2</c:v>
                </c:pt>
                <c:pt idx="5">
                  <c:v>1.4912356280039177E-2</c:v>
                </c:pt>
                <c:pt idx="6">
                  <c:v>4.3513468769469536E-2</c:v>
                </c:pt>
                <c:pt idx="7">
                  <c:v>0.10420981707874523</c:v>
                </c:pt>
                <c:pt idx="8">
                  <c:v>0.131669207527982</c:v>
                </c:pt>
                <c:pt idx="9">
                  <c:v>0.15171078274244656</c:v>
                </c:pt>
                <c:pt idx="10">
                  <c:v>0.22684638574582353</c:v>
                </c:pt>
                <c:pt idx="11">
                  <c:v>0.4073217471138838</c:v>
                </c:pt>
                <c:pt idx="12">
                  <c:v>0.62720482443027936</c:v>
                </c:pt>
                <c:pt idx="13">
                  <c:v>0.73490098972721341</c:v>
                </c:pt>
                <c:pt idx="14">
                  <c:v>0.84884831595461785</c:v>
                </c:pt>
                <c:pt idx="15">
                  <c:v>0.89404573448386071</c:v>
                </c:pt>
                <c:pt idx="16">
                  <c:v>0.89000118514240423</c:v>
                </c:pt>
                <c:pt idx="17">
                  <c:v>0.91697323077060722</c:v>
                </c:pt>
                <c:pt idx="18">
                  <c:v>0.90687119371675207</c:v>
                </c:pt>
                <c:pt idx="19">
                  <c:v>0.91443685980986045</c:v>
                </c:pt>
                <c:pt idx="20">
                  <c:v>0.92023539367757246</c:v>
                </c:pt>
                <c:pt idx="21">
                  <c:v>0.93644307005644833</c:v>
                </c:pt>
                <c:pt idx="22">
                  <c:v>0.93380845634134602</c:v>
                </c:pt>
                <c:pt idx="23">
                  <c:v>0.93633850385618111</c:v>
                </c:pt>
                <c:pt idx="24">
                  <c:v>0.92992867436587079</c:v>
                </c:pt>
                <c:pt idx="25">
                  <c:v>0.94159232472055077</c:v>
                </c:pt>
                <c:pt idx="26">
                  <c:v>0.94623765205628774</c:v>
                </c:pt>
                <c:pt idx="27">
                  <c:v>0.94983175952390275</c:v>
                </c:pt>
                <c:pt idx="28">
                  <c:v>0.95502162701582294</c:v>
                </c:pt>
                <c:pt idx="29">
                  <c:v>0.95254343279524911</c:v>
                </c:pt>
                <c:pt idx="30">
                  <c:v>0.9463523395746456</c:v>
                </c:pt>
                <c:pt idx="31">
                  <c:v>0.95008078259273465</c:v>
                </c:pt>
                <c:pt idx="32">
                  <c:v>0.9544500102271064</c:v>
                </c:pt>
                <c:pt idx="33">
                  <c:v>0.95155511379920399</c:v>
                </c:pt>
                <c:pt idx="34">
                  <c:v>0.95268357141572979</c:v>
                </c:pt>
                <c:pt idx="35">
                  <c:v>0.95937591952639711</c:v>
                </c:pt>
                <c:pt idx="36">
                  <c:v>0.96693408514389445</c:v>
                </c:pt>
                <c:pt idx="37">
                  <c:v>0.96963759893489954</c:v>
                </c:pt>
                <c:pt idx="38">
                  <c:v>0.96401301626737701</c:v>
                </c:pt>
                <c:pt idx="39">
                  <c:v>0.96002896684905048</c:v>
                </c:pt>
                <c:pt idx="40">
                  <c:v>0.97396537299254549</c:v>
                </c:pt>
                <c:pt idx="41">
                  <c:v>0.97424044119044073</c:v>
                </c:pt>
                <c:pt idx="42">
                  <c:v>0.97255155114703606</c:v>
                </c:pt>
                <c:pt idx="43">
                  <c:v>0.96798285281958907</c:v>
                </c:pt>
                <c:pt idx="44">
                  <c:v>0.96763764592073509</c:v>
                </c:pt>
                <c:pt idx="45">
                  <c:v>0.96813586968170517</c:v>
                </c:pt>
                <c:pt idx="46">
                  <c:v>0.96819247796171581</c:v>
                </c:pt>
                <c:pt idx="47">
                  <c:v>0.96897206338303521</c:v>
                </c:pt>
                <c:pt idx="48">
                  <c:v>0.96908249595866136</c:v>
                </c:pt>
                <c:pt idx="49">
                  <c:v>0.97029678111976403</c:v>
                </c:pt>
                <c:pt idx="50">
                  <c:v>0.97054377434707473</c:v>
                </c:pt>
                <c:pt idx="51">
                  <c:v>0.96841864602657846</c:v>
                </c:pt>
                <c:pt idx="52">
                  <c:v>0.97208879026377137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DC-4526-87B1-5930AEC21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Jay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Jay!$B$6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Jay!$A$7:$A$60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Jay!$B$7:$B$60</c:f>
              <c:numCache>
                <c:formatCode>#,##0</c:formatCode>
                <c:ptCount val="54"/>
                <c:pt idx="0">
                  <c:v>6819</c:v>
                </c:pt>
                <c:pt idx="1">
                  <c:v>687080</c:v>
                </c:pt>
                <c:pt idx="2">
                  <c:v>12062344</c:v>
                </c:pt>
                <c:pt idx="3">
                  <c:v>27894547</c:v>
                </c:pt>
                <c:pt idx="4">
                  <c:v>31574636</c:v>
                </c:pt>
                <c:pt idx="5">
                  <c:v>31693209</c:v>
                </c:pt>
                <c:pt idx="6">
                  <c:v>33561648</c:v>
                </c:pt>
                <c:pt idx="7">
                  <c:v>35225341</c:v>
                </c:pt>
                <c:pt idx="8">
                  <c:v>36087305</c:v>
                </c:pt>
                <c:pt idx="9">
                  <c:v>36089373</c:v>
                </c:pt>
                <c:pt idx="10">
                  <c:v>31914848</c:v>
                </c:pt>
                <c:pt idx="11">
                  <c:v>24972497</c:v>
                </c:pt>
                <c:pt idx="12">
                  <c:v>16750425</c:v>
                </c:pt>
                <c:pt idx="13">
                  <c:v>12530827</c:v>
                </c:pt>
                <c:pt idx="14">
                  <c:v>8769649</c:v>
                </c:pt>
                <c:pt idx="15">
                  <c:v>6358259</c:v>
                </c:pt>
                <c:pt idx="16">
                  <c:v>5518771</c:v>
                </c:pt>
                <c:pt idx="17">
                  <c:v>4676964</c:v>
                </c:pt>
                <c:pt idx="18">
                  <c:v>4729067</c:v>
                </c:pt>
                <c:pt idx="19">
                  <c:v>4814354</c:v>
                </c:pt>
                <c:pt idx="20">
                  <c:v>3645049</c:v>
                </c:pt>
                <c:pt idx="21">
                  <c:v>2947539</c:v>
                </c:pt>
                <c:pt idx="22">
                  <c:v>3818658</c:v>
                </c:pt>
                <c:pt idx="23">
                  <c:v>3954826</c:v>
                </c:pt>
                <c:pt idx="24">
                  <c:v>4159336</c:v>
                </c:pt>
                <c:pt idx="25">
                  <c:v>3810967</c:v>
                </c:pt>
                <c:pt idx="26">
                  <c:v>3895660</c:v>
                </c:pt>
                <c:pt idx="27">
                  <c:v>3759700</c:v>
                </c:pt>
                <c:pt idx="28">
                  <c:v>3592132</c:v>
                </c:pt>
                <c:pt idx="29">
                  <c:v>3540332</c:v>
                </c:pt>
                <c:pt idx="30">
                  <c:v>3385659</c:v>
                </c:pt>
                <c:pt idx="31">
                  <c:v>3106905</c:v>
                </c:pt>
                <c:pt idx="32">
                  <c:v>2466319</c:v>
                </c:pt>
                <c:pt idx="33">
                  <c:v>2230230</c:v>
                </c:pt>
                <c:pt idx="34">
                  <c:v>1947583</c:v>
                </c:pt>
                <c:pt idx="35">
                  <c:v>1632289</c:v>
                </c:pt>
                <c:pt idx="36">
                  <c:v>1402653</c:v>
                </c:pt>
                <c:pt idx="37">
                  <c:v>1244895</c:v>
                </c:pt>
                <c:pt idx="38">
                  <c:v>1143918</c:v>
                </c:pt>
                <c:pt idx="39">
                  <c:v>12419</c:v>
                </c:pt>
                <c:pt idx="40">
                  <c:v>913841</c:v>
                </c:pt>
                <c:pt idx="41">
                  <c:v>1103626</c:v>
                </c:pt>
                <c:pt idx="42">
                  <c:v>1219898</c:v>
                </c:pt>
                <c:pt idx="43">
                  <c:v>1340826</c:v>
                </c:pt>
                <c:pt idx="44">
                  <c:v>1462733</c:v>
                </c:pt>
                <c:pt idx="45">
                  <c:v>1477713</c:v>
                </c:pt>
                <c:pt idx="46">
                  <c:v>1394924</c:v>
                </c:pt>
                <c:pt idx="47">
                  <c:v>1350474</c:v>
                </c:pt>
                <c:pt idx="48">
                  <c:v>1275441</c:v>
                </c:pt>
                <c:pt idx="49">
                  <c:v>1220928</c:v>
                </c:pt>
                <c:pt idx="50">
                  <c:v>936081</c:v>
                </c:pt>
                <c:pt idx="51">
                  <c:v>1057420</c:v>
                </c:pt>
                <c:pt idx="52">
                  <c:v>851726</c:v>
                </c:pt>
                <c:pt idx="53">
                  <c:v>688766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04-432D-B6CC-538A1EF7C2E1}"/>
            </c:ext>
          </c:extLst>
        </c:ser>
        <c:ser>
          <c:idx val="1"/>
          <c:order val="1"/>
          <c:tx>
            <c:strRef>
              <c:f>Jay!$C$6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Jay!$A$7:$A$60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Jay!$C$7:$C$60</c:f>
              <c:numCache>
                <c:formatCode>#,##0</c:formatCode>
                <c:ptCount val="54"/>
                <c:pt idx="0">
                  <c:v>9828</c:v>
                </c:pt>
                <c:pt idx="1">
                  <c:v>903044</c:v>
                </c:pt>
                <c:pt idx="2">
                  <c:v>15279243</c:v>
                </c:pt>
                <c:pt idx="3">
                  <c:v>33466696</c:v>
                </c:pt>
                <c:pt idx="4">
                  <c:v>37792260</c:v>
                </c:pt>
                <c:pt idx="5">
                  <c:v>39351568</c:v>
                </c:pt>
                <c:pt idx="6">
                  <c:v>40971132</c:v>
                </c:pt>
                <c:pt idx="7">
                  <c:v>43842630</c:v>
                </c:pt>
                <c:pt idx="8">
                  <c:v>45328381</c:v>
                </c:pt>
                <c:pt idx="9">
                  <c:v>44196356</c:v>
                </c:pt>
                <c:pt idx="10">
                  <c:v>40129878</c:v>
                </c:pt>
                <c:pt idx="11">
                  <c:v>32662924</c:v>
                </c:pt>
                <c:pt idx="12">
                  <c:v>21797397</c:v>
                </c:pt>
                <c:pt idx="13">
                  <c:v>19605561</c:v>
                </c:pt>
                <c:pt idx="14">
                  <c:v>11014328</c:v>
                </c:pt>
                <c:pt idx="15">
                  <c:v>9440024</c:v>
                </c:pt>
                <c:pt idx="16">
                  <c:v>8212553</c:v>
                </c:pt>
                <c:pt idx="17">
                  <c:v>7830538</c:v>
                </c:pt>
                <c:pt idx="18">
                  <c:v>7443364</c:v>
                </c:pt>
                <c:pt idx="19">
                  <c:v>7595813</c:v>
                </c:pt>
                <c:pt idx="20">
                  <c:v>6208968</c:v>
                </c:pt>
                <c:pt idx="21">
                  <c:v>5099123</c:v>
                </c:pt>
                <c:pt idx="22">
                  <c:v>6465960</c:v>
                </c:pt>
                <c:pt idx="23">
                  <c:v>6960372</c:v>
                </c:pt>
                <c:pt idx="24">
                  <c:v>7410410</c:v>
                </c:pt>
                <c:pt idx="25">
                  <c:v>6230813</c:v>
                </c:pt>
                <c:pt idx="26">
                  <c:v>5859793</c:v>
                </c:pt>
                <c:pt idx="27">
                  <c:v>6093128</c:v>
                </c:pt>
                <c:pt idx="28">
                  <c:v>5680900</c:v>
                </c:pt>
                <c:pt idx="29">
                  <c:v>6026604</c:v>
                </c:pt>
                <c:pt idx="30">
                  <c:v>6686994</c:v>
                </c:pt>
                <c:pt idx="31">
                  <c:v>5957677</c:v>
                </c:pt>
                <c:pt idx="32">
                  <c:v>3623118</c:v>
                </c:pt>
                <c:pt idx="33">
                  <c:v>3380365</c:v>
                </c:pt>
                <c:pt idx="34">
                  <c:v>3249324</c:v>
                </c:pt>
                <c:pt idx="35">
                  <c:v>2619304</c:v>
                </c:pt>
                <c:pt idx="36">
                  <c:v>2574165</c:v>
                </c:pt>
                <c:pt idx="37">
                  <c:v>1662710</c:v>
                </c:pt>
                <c:pt idx="38">
                  <c:v>2487557</c:v>
                </c:pt>
                <c:pt idx="39">
                  <c:v>0</c:v>
                </c:pt>
                <c:pt idx="40">
                  <c:v>13692032</c:v>
                </c:pt>
                <c:pt idx="41">
                  <c:v>16874975</c:v>
                </c:pt>
                <c:pt idx="42">
                  <c:v>18006418</c:v>
                </c:pt>
                <c:pt idx="43">
                  <c:v>17793254</c:v>
                </c:pt>
                <c:pt idx="44">
                  <c:v>21110449</c:v>
                </c:pt>
                <c:pt idx="45">
                  <c:v>23379481</c:v>
                </c:pt>
                <c:pt idx="46">
                  <c:v>20683945</c:v>
                </c:pt>
                <c:pt idx="47">
                  <c:v>22858508</c:v>
                </c:pt>
                <c:pt idx="48">
                  <c:v>19686256</c:v>
                </c:pt>
                <c:pt idx="49">
                  <c:v>18343518</c:v>
                </c:pt>
                <c:pt idx="50">
                  <c:v>11990967</c:v>
                </c:pt>
                <c:pt idx="51">
                  <c:v>14708561</c:v>
                </c:pt>
                <c:pt idx="52">
                  <c:v>13820415</c:v>
                </c:pt>
                <c:pt idx="53">
                  <c:v>11559634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04-432D-B6CC-538A1EF7C2E1}"/>
            </c:ext>
          </c:extLst>
        </c:ser>
        <c:ser>
          <c:idx val="2"/>
          <c:order val="2"/>
          <c:tx>
            <c:strRef>
              <c:f>Jay!$D$6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Jay!$A$7:$A$60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Jay!$D$7:$D$60</c:f>
              <c:numCache>
                <c:formatCode>#,##0</c:formatCode>
                <c:ptCount val="54"/>
                <c:pt idx="0">
                  <c:v>23</c:v>
                </c:pt>
                <c:pt idx="1">
                  <c:v>0</c:v>
                </c:pt>
                <c:pt idx="2">
                  <c:v>26468</c:v>
                </c:pt>
                <c:pt idx="3">
                  <c:v>422462</c:v>
                </c:pt>
                <c:pt idx="4">
                  <c:v>364790</c:v>
                </c:pt>
                <c:pt idx="5">
                  <c:v>479775</c:v>
                </c:pt>
                <c:pt idx="6">
                  <c:v>1526821</c:v>
                </c:pt>
                <c:pt idx="7">
                  <c:v>4097864</c:v>
                </c:pt>
                <c:pt idx="8">
                  <c:v>5472093</c:v>
                </c:pt>
                <c:pt idx="9">
                  <c:v>6454340</c:v>
                </c:pt>
                <c:pt idx="10">
                  <c:v>9363945</c:v>
                </c:pt>
                <c:pt idx="11">
                  <c:v>17162501</c:v>
                </c:pt>
                <c:pt idx="12">
                  <c:v>28181554</c:v>
                </c:pt>
                <c:pt idx="13">
                  <c:v>34737652</c:v>
                </c:pt>
                <c:pt idx="14">
                  <c:v>49249215</c:v>
                </c:pt>
                <c:pt idx="15">
                  <c:v>53651208</c:v>
                </c:pt>
                <c:pt idx="16">
                  <c:v>44652415</c:v>
                </c:pt>
                <c:pt idx="17">
                  <c:v>51653832</c:v>
                </c:pt>
                <c:pt idx="18">
                  <c:v>46050785</c:v>
                </c:pt>
                <c:pt idx="19">
                  <c:v>51452328</c:v>
                </c:pt>
                <c:pt idx="20">
                  <c:v>42052525</c:v>
                </c:pt>
                <c:pt idx="21">
                  <c:v>43428820</c:v>
                </c:pt>
                <c:pt idx="22">
                  <c:v>53872367</c:v>
                </c:pt>
                <c:pt idx="23">
                  <c:v>58167905</c:v>
                </c:pt>
                <c:pt idx="24">
                  <c:v>55199267</c:v>
                </c:pt>
                <c:pt idx="25">
                  <c:v>61436742</c:v>
                </c:pt>
                <c:pt idx="26">
                  <c:v>68565089</c:v>
                </c:pt>
                <c:pt idx="27">
                  <c:v>71182135</c:v>
                </c:pt>
                <c:pt idx="28">
                  <c:v>76271406</c:v>
                </c:pt>
                <c:pt idx="29">
                  <c:v>71061187</c:v>
                </c:pt>
                <c:pt idx="30">
                  <c:v>59723505</c:v>
                </c:pt>
                <c:pt idx="31">
                  <c:v>59131751</c:v>
                </c:pt>
                <c:pt idx="32">
                  <c:v>51679006</c:v>
                </c:pt>
                <c:pt idx="33">
                  <c:v>43806208</c:v>
                </c:pt>
                <c:pt idx="34">
                  <c:v>39213237</c:v>
                </c:pt>
                <c:pt idx="35">
                  <c:v>38548042</c:v>
                </c:pt>
                <c:pt idx="36">
                  <c:v>41017253</c:v>
                </c:pt>
                <c:pt idx="37">
                  <c:v>39756309</c:v>
                </c:pt>
                <c:pt idx="38">
                  <c:v>30643075</c:v>
                </c:pt>
                <c:pt idx="39">
                  <c:v>298281</c:v>
                </c:pt>
                <c:pt idx="40">
                  <c:v>34187142</c:v>
                </c:pt>
                <c:pt idx="41">
                  <c:v>41739732</c:v>
                </c:pt>
                <c:pt idx="42">
                  <c:v>43223342</c:v>
                </c:pt>
                <c:pt idx="43">
                  <c:v>40537546</c:v>
                </c:pt>
                <c:pt idx="44">
                  <c:v>43735864</c:v>
                </c:pt>
                <c:pt idx="45">
                  <c:v>44897725</c:v>
                </c:pt>
                <c:pt idx="46">
                  <c:v>42460237</c:v>
                </c:pt>
                <c:pt idx="47">
                  <c:v>42173980</c:v>
                </c:pt>
                <c:pt idx="48">
                  <c:v>39977598</c:v>
                </c:pt>
                <c:pt idx="49">
                  <c:v>39883304</c:v>
                </c:pt>
                <c:pt idx="50">
                  <c:v>30842634</c:v>
                </c:pt>
                <c:pt idx="51">
                  <c:v>32424995</c:v>
                </c:pt>
                <c:pt idx="52">
                  <c:v>29663827</c:v>
                </c:pt>
                <c:pt idx="53">
                  <c:v>26272038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04-432D-B6CC-538A1EF7C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2665" y="15992330"/>
    <xdr:ext cx="20340888" cy="8667749"/>
    <xdr:graphicFrame macro="">
      <xdr:nvGraphicFramePr>
        <xdr:cNvPr id="4" name="Chart 3" descr="Graph of Historical Oil Production in Florida by Field">
          <a:extLst>
            <a:ext uri="{FF2B5EF4-FFF2-40B4-BE49-F238E27FC236}">
              <a16:creationId xmlns:a16="http://schemas.microsoft.com/office/drawing/2014/main" id="{EB79E43B-9387-4318-985C-7D449C82BA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35</xdr:row>
      <xdr:rowOff>66675</xdr:rowOff>
    </xdr:to>
    <xdr:sp macro="" textlink="">
      <xdr:nvSpPr>
        <xdr:cNvPr id="4097" name="Text 7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4182" name="Chart 2" descr="graph of sunniland field water cut history">
          <a:extLst>
            <a:ext uri="{FF2B5EF4-FFF2-40B4-BE49-F238E27FC236}">
              <a16:creationId xmlns:a16="http://schemas.microsoft.com/office/drawing/2014/main" id="{00000000-0008-0000-0400-00005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183" name="Chart 3" descr="graph of sunniland field annual production">
          <a:extLst>
            <a:ext uri="{FF2B5EF4-FFF2-40B4-BE49-F238E27FC236}">
              <a16:creationId xmlns:a16="http://schemas.microsoft.com/office/drawing/2014/main" id="{00000000-0008-0000-0400-00005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12</xdr:row>
      <xdr:rowOff>66675</xdr:rowOff>
    </xdr:to>
    <xdr:sp macro="" textlink="">
      <xdr:nvSpPr>
        <xdr:cNvPr id="10241" name="Text 7">
          <a:extLst>
            <a:ext uri="{FF2B5EF4-FFF2-40B4-BE49-F238E27FC236}">
              <a16:creationId xmlns:a16="http://schemas.microsoft.com/office/drawing/2014/main" id="{00000000-0008-0000-0600-0000012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809625</xdr:colOff>
      <xdr:row>0</xdr:row>
      <xdr:rowOff>95250</xdr:rowOff>
    </xdr:from>
    <xdr:to>
      <xdr:col>17</xdr:col>
      <xdr:colOff>600075</xdr:colOff>
      <xdr:row>18</xdr:row>
      <xdr:rowOff>171450</xdr:rowOff>
    </xdr:to>
    <xdr:graphicFrame macro="">
      <xdr:nvGraphicFramePr>
        <xdr:cNvPr id="10326" name="Chart 2" descr="graph of west felda field water cut history">
          <a:extLst>
            <a:ext uri="{FF2B5EF4-FFF2-40B4-BE49-F238E27FC236}">
              <a16:creationId xmlns:a16="http://schemas.microsoft.com/office/drawing/2014/main" id="{00000000-0008-0000-0600-00005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809625</xdr:colOff>
      <xdr:row>19</xdr:row>
      <xdr:rowOff>0</xdr:rowOff>
    </xdr:from>
    <xdr:to>
      <xdr:col>17</xdr:col>
      <xdr:colOff>600075</xdr:colOff>
      <xdr:row>37</xdr:row>
      <xdr:rowOff>285750</xdr:rowOff>
    </xdr:to>
    <xdr:graphicFrame macro="">
      <xdr:nvGraphicFramePr>
        <xdr:cNvPr id="10327" name="Chart 3" descr="graph of west felda field annual production">
          <a:extLst>
            <a:ext uri="{FF2B5EF4-FFF2-40B4-BE49-F238E27FC236}">
              <a16:creationId xmlns:a16="http://schemas.microsoft.com/office/drawing/2014/main" id="{00000000-0008-0000-0600-00005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ADBC808D-1C60-4E3F-94B5-0A9B41FE4E1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991466</xdr:colOff>
      <xdr:row>4</xdr:row>
      <xdr:rowOff>214746</xdr:rowOff>
    </xdr:from>
    <xdr:to>
      <xdr:col>17</xdr:col>
      <xdr:colOff>337704</xdr:colOff>
      <xdr:row>26</xdr:row>
      <xdr:rowOff>47625</xdr:rowOff>
    </xdr:to>
    <xdr:graphicFrame macro="">
      <xdr:nvGraphicFramePr>
        <xdr:cNvPr id="4" name="Chart 3" descr="graph of corkscrew field annual production">
          <a:extLst>
            <a:ext uri="{FF2B5EF4-FFF2-40B4-BE49-F238E27FC236}">
              <a16:creationId xmlns:a16="http://schemas.microsoft.com/office/drawing/2014/main" id="{820AD841-71CD-4ACE-9C05-9DEEFE6AC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21F7E420-9F42-4F03-AF80-9FC5F6E88F5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7387FB28-DF44-45B8-B11A-1C60B161B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423F0E05-7895-415E-92F4-AE7E29B5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21BEA201-654E-4CFB-AACC-CE6B8D80585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64A0ED29-BE29-4C7A-A058-A24DE8CF6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18AEA8D8-2106-4B6E-A70B-AF0C298CB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A8E42571-D8EA-4D09-9B97-5E34E64896B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466B2BA7-1FB8-44EA-BDDE-97E6498A9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85C8ECE8-0CD7-4476-AB8E-797ABC93C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75BDF2B6-E8F7-4225-8AE0-B7FCF61684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555B3E22-27AD-4D23-901D-283A2203A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043BBF25-CF6B-4687-A0D5-ED667062E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34817" name="Text 7">
          <a:extLst>
            <a:ext uri="{FF2B5EF4-FFF2-40B4-BE49-F238E27FC236}">
              <a16:creationId xmlns:a16="http://schemas.microsoft.com/office/drawing/2014/main" id="{00000000-0008-0000-0300-0000018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7</xdr:col>
      <xdr:colOff>76200</xdr:colOff>
      <xdr:row>27</xdr:row>
      <xdr:rowOff>228600</xdr:rowOff>
    </xdr:from>
    <xdr:to>
      <xdr:col>19</xdr:col>
      <xdr:colOff>419100</xdr:colOff>
      <xdr:row>48</xdr:row>
      <xdr:rowOff>38100</xdr:rowOff>
    </xdr:to>
    <xdr:graphicFrame macro="">
      <xdr:nvGraphicFramePr>
        <xdr:cNvPr id="34902" name="Chart 2" descr="graph of mclellan field water cut history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0</xdr:row>
      <xdr:rowOff>190500</xdr:rowOff>
    </xdr:from>
    <xdr:to>
      <xdr:col>19</xdr:col>
      <xdr:colOff>419100</xdr:colOff>
      <xdr:row>27</xdr:row>
      <xdr:rowOff>0</xdr:rowOff>
    </xdr:to>
    <xdr:graphicFrame macro="">
      <xdr:nvGraphicFramePr>
        <xdr:cNvPr id="34903" name="Chart 3" descr="graph of mclellan field annual production">
          <a:extLst>
            <a:ext uri="{FF2B5EF4-FFF2-40B4-BE49-F238E27FC236}">
              <a16:creationId xmlns:a16="http://schemas.microsoft.com/office/drawing/2014/main" id="{00000000-0008-0000-0300-00005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66675</xdr:rowOff>
    </xdr:to>
    <xdr:sp macro="" textlink="">
      <xdr:nvSpPr>
        <xdr:cNvPr id="13313" name="Text 7">
          <a:extLst>
            <a:ext uri="{FF2B5EF4-FFF2-40B4-BE49-F238E27FC236}">
              <a16:creationId xmlns:a16="http://schemas.microsoft.com/office/drawing/2014/main" id="{00000000-0008-0000-0800-0000013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552450</xdr:colOff>
      <xdr:row>0</xdr:row>
      <xdr:rowOff>123825</xdr:rowOff>
    </xdr:from>
    <xdr:to>
      <xdr:col>15</xdr:col>
      <xdr:colOff>504825</xdr:colOff>
      <xdr:row>19</xdr:row>
      <xdr:rowOff>142875</xdr:rowOff>
    </xdr:to>
    <xdr:graphicFrame macro="">
      <xdr:nvGraphicFramePr>
        <xdr:cNvPr id="13398" name="Chart 2" descr="graph of lake trafford field water cut history">
          <a:extLst>
            <a:ext uri="{FF2B5EF4-FFF2-40B4-BE49-F238E27FC236}">
              <a16:creationId xmlns:a16="http://schemas.microsoft.com/office/drawing/2014/main" id="{00000000-0008-0000-0800-000056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19</xdr:row>
      <xdr:rowOff>314325</xdr:rowOff>
    </xdr:from>
    <xdr:to>
      <xdr:col>15</xdr:col>
      <xdr:colOff>533400</xdr:colOff>
      <xdr:row>38</xdr:row>
      <xdr:rowOff>0</xdr:rowOff>
    </xdr:to>
    <xdr:graphicFrame macro="">
      <xdr:nvGraphicFramePr>
        <xdr:cNvPr id="13399" name="Chart 3" descr="graph of lake trafford field annual production">
          <a:extLst>
            <a:ext uri="{FF2B5EF4-FFF2-40B4-BE49-F238E27FC236}">
              <a16:creationId xmlns:a16="http://schemas.microsoft.com/office/drawing/2014/main" id="{00000000-0008-0000-0800-00005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313AB676-3E3E-4A10-BF99-A7936B97179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ADAA3C97-31DF-4D1E-9FA9-06B264E84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CE5E1A73-850F-413F-96EF-4F811C6C6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16385" name="Text 7">
          <a:extLst>
            <a:ext uri="{FF2B5EF4-FFF2-40B4-BE49-F238E27FC236}">
              <a16:creationId xmlns:a16="http://schemas.microsoft.com/office/drawing/2014/main" id="{00000000-0008-0000-0900-0000014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571500</xdr:colOff>
      <xdr:row>0</xdr:row>
      <xdr:rowOff>123825</xdr:rowOff>
    </xdr:from>
    <xdr:to>
      <xdr:col>17</xdr:col>
      <xdr:colOff>28575</xdr:colOff>
      <xdr:row>19</xdr:row>
      <xdr:rowOff>76200</xdr:rowOff>
    </xdr:to>
    <xdr:graphicFrame macro="">
      <xdr:nvGraphicFramePr>
        <xdr:cNvPr id="16470" name="Chart 2" descr="graph of bear island field water cut history">
          <a:extLst>
            <a:ext uri="{FF2B5EF4-FFF2-40B4-BE49-F238E27FC236}">
              <a16:creationId xmlns:a16="http://schemas.microsoft.com/office/drawing/2014/main" id="{00000000-0008-0000-0900-000056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19</xdr:row>
      <xdr:rowOff>266700</xdr:rowOff>
    </xdr:from>
    <xdr:to>
      <xdr:col>17</xdr:col>
      <xdr:colOff>47625</xdr:colOff>
      <xdr:row>37</xdr:row>
      <xdr:rowOff>219075</xdr:rowOff>
    </xdr:to>
    <xdr:graphicFrame macro="">
      <xdr:nvGraphicFramePr>
        <xdr:cNvPr id="16471" name="Chart 3" descr="graph of bear island field annual production">
          <a:extLst>
            <a:ext uri="{FF2B5EF4-FFF2-40B4-BE49-F238E27FC236}">
              <a16:creationId xmlns:a16="http://schemas.microsoft.com/office/drawing/2014/main" id="{00000000-0008-0000-0900-000057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C774BB76-5C93-4AAB-93D2-BD1AE46F80D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225136</xdr:colOff>
      <xdr:row>3</xdr:row>
      <xdr:rowOff>214745</xdr:rowOff>
    </xdr:from>
    <xdr:to>
      <xdr:col>13</xdr:col>
      <xdr:colOff>501361</xdr:colOff>
      <xdr:row>21</xdr:row>
      <xdr:rowOff>95250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A4DE2147-8BE0-4343-B3D3-D882C5A59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14</xdr:row>
      <xdr:rowOff>66675</xdr:rowOff>
    </xdr:to>
    <xdr:sp macro="" textlink="">
      <xdr:nvSpPr>
        <xdr:cNvPr id="7169" name="Text 7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95250</xdr:rowOff>
    </xdr:from>
    <xdr:to>
      <xdr:col>13</xdr:col>
      <xdr:colOff>47625</xdr:colOff>
      <xdr:row>17</xdr:row>
      <xdr:rowOff>219075</xdr:rowOff>
    </xdr:to>
    <xdr:graphicFrame macro="">
      <xdr:nvGraphicFramePr>
        <xdr:cNvPr id="7254" name="Chart 2" descr="graph of sunoco felda water cut history">
          <a:extLst>
            <a:ext uri="{FF2B5EF4-FFF2-40B4-BE49-F238E27FC236}">
              <a16:creationId xmlns:a16="http://schemas.microsoft.com/office/drawing/2014/main" id="{00000000-0008-0000-0500-00005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17</xdr:row>
      <xdr:rowOff>285750</xdr:rowOff>
    </xdr:from>
    <xdr:to>
      <xdr:col>13</xdr:col>
      <xdr:colOff>47625</xdr:colOff>
      <xdr:row>37</xdr:row>
      <xdr:rowOff>219075</xdr:rowOff>
    </xdr:to>
    <xdr:graphicFrame macro="">
      <xdr:nvGraphicFramePr>
        <xdr:cNvPr id="7255" name="Chart 3" descr="graph of sunoco felda annual production">
          <a:extLst>
            <a:ext uri="{FF2B5EF4-FFF2-40B4-BE49-F238E27FC236}">
              <a16:creationId xmlns:a16="http://schemas.microsoft.com/office/drawing/2014/main" id="{00000000-0008-0000-0500-00005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BFF6F615-6ED0-40B4-A9FD-ED0E4392EB9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7AF5DE4C-6C9A-4653-B0A0-9DEA0139A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7607DB39-C7EA-4006-A3FA-93EB4964B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CC858589-4E44-4C80-9438-7F6AF5C5956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5E8940AB-7063-4EB9-AC06-54CB403CB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0B922D10-B4F2-4A3E-B00D-E621EC50E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1031" name="Tex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314325</xdr:colOff>
      <xdr:row>0</xdr:row>
      <xdr:rowOff>95250</xdr:rowOff>
    </xdr:from>
    <xdr:to>
      <xdr:col>14</xdr:col>
      <xdr:colOff>723900</xdr:colOff>
      <xdr:row>20</xdr:row>
      <xdr:rowOff>161925</xdr:rowOff>
    </xdr:to>
    <xdr:graphicFrame macro="">
      <xdr:nvGraphicFramePr>
        <xdr:cNvPr id="1202" name="Chart 10" descr="graph of BJC field water cut history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20</xdr:row>
      <xdr:rowOff>276225</xdr:rowOff>
    </xdr:from>
    <xdr:to>
      <xdr:col>14</xdr:col>
      <xdr:colOff>704850</xdr:colOff>
      <xdr:row>37</xdr:row>
      <xdr:rowOff>285750</xdr:rowOff>
    </xdr:to>
    <xdr:graphicFrame macro="">
      <xdr:nvGraphicFramePr>
        <xdr:cNvPr id="1203" name="Chart 11" descr="graph of BJC field annual production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8673" name="Text 7">
          <a:extLst>
            <a:ext uri="{FF2B5EF4-FFF2-40B4-BE49-F238E27FC236}">
              <a16:creationId xmlns:a16="http://schemas.microsoft.com/office/drawing/2014/main" id="{00000000-0008-0000-0C00-0000017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504825</xdr:colOff>
      <xdr:row>0</xdr:row>
      <xdr:rowOff>76200</xdr:rowOff>
    </xdr:from>
    <xdr:to>
      <xdr:col>17</xdr:col>
      <xdr:colOff>142875</xdr:colOff>
      <xdr:row>15</xdr:row>
      <xdr:rowOff>266700</xdr:rowOff>
    </xdr:to>
    <xdr:graphicFrame macro="">
      <xdr:nvGraphicFramePr>
        <xdr:cNvPr id="28758" name="Chart 2" descr="graph of corkscrew field water cut history">
          <a:extLst>
            <a:ext uri="{FF2B5EF4-FFF2-40B4-BE49-F238E27FC236}">
              <a16:creationId xmlns:a16="http://schemas.microsoft.com/office/drawing/2014/main" id="{00000000-0008-0000-0C00-000056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16</xdr:row>
      <xdr:rowOff>76200</xdr:rowOff>
    </xdr:from>
    <xdr:to>
      <xdr:col>16</xdr:col>
      <xdr:colOff>476250</xdr:colOff>
      <xdr:row>37</xdr:row>
      <xdr:rowOff>238125</xdr:rowOff>
    </xdr:to>
    <xdr:graphicFrame macro="">
      <xdr:nvGraphicFramePr>
        <xdr:cNvPr id="28759" name="Chart 3" descr="graph of corkscrew field annual production">
          <a:extLst>
            <a:ext uri="{FF2B5EF4-FFF2-40B4-BE49-F238E27FC236}">
              <a16:creationId xmlns:a16="http://schemas.microsoft.com/office/drawing/2014/main" id="{00000000-0008-0000-0C00-000057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37889" name="Text 7">
          <a:extLst>
            <a:ext uri="{FF2B5EF4-FFF2-40B4-BE49-F238E27FC236}">
              <a16:creationId xmlns:a16="http://schemas.microsoft.com/office/drawing/2014/main" id="{00000000-0008-0000-0100-0000019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8058" name="Chart 2" descr="graph of Jay field water cut history">
          <a:extLst>
            <a:ext uri="{FF2B5EF4-FFF2-40B4-BE49-F238E27FC236}">
              <a16:creationId xmlns:a16="http://schemas.microsoft.com/office/drawing/2014/main" id="{00000000-0008-0000-0100-0000AA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38059" name="Chart 3" descr="graph of jay field annual production">
          <a:extLst>
            <a:ext uri="{FF2B5EF4-FFF2-40B4-BE49-F238E27FC236}">
              <a16:creationId xmlns:a16="http://schemas.microsoft.com/office/drawing/2014/main" id="{00000000-0008-0000-0100-0000AB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19457" name="Text 7">
          <a:extLst>
            <a:ext uri="{FF2B5EF4-FFF2-40B4-BE49-F238E27FC236}">
              <a16:creationId xmlns:a16="http://schemas.microsoft.com/office/drawing/2014/main" id="{00000000-0008-0000-0A00-0000014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619125</xdr:colOff>
      <xdr:row>0</xdr:row>
      <xdr:rowOff>95250</xdr:rowOff>
    </xdr:from>
    <xdr:to>
      <xdr:col>17</xdr:col>
      <xdr:colOff>261937</xdr:colOff>
      <xdr:row>18</xdr:row>
      <xdr:rowOff>214312</xdr:rowOff>
    </xdr:to>
    <xdr:graphicFrame macro="">
      <xdr:nvGraphicFramePr>
        <xdr:cNvPr id="19542" name="Chart 2" descr="graph of lehigh park field water cut history">
          <a:extLst>
            <a:ext uri="{FF2B5EF4-FFF2-40B4-BE49-F238E27FC236}">
              <a16:creationId xmlns:a16="http://schemas.microsoft.com/office/drawing/2014/main" id="{00000000-0008-0000-0A00-000056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19</xdr:row>
      <xdr:rowOff>28575</xdr:rowOff>
    </xdr:from>
    <xdr:to>
      <xdr:col>17</xdr:col>
      <xdr:colOff>266700</xdr:colOff>
      <xdr:row>37</xdr:row>
      <xdr:rowOff>285750</xdr:rowOff>
    </xdr:to>
    <xdr:graphicFrame macro="">
      <xdr:nvGraphicFramePr>
        <xdr:cNvPr id="19543" name="Chart 3" descr="graph of lehigh park field annual production">
          <a:extLst>
            <a:ext uri="{FF2B5EF4-FFF2-40B4-BE49-F238E27FC236}">
              <a16:creationId xmlns:a16="http://schemas.microsoft.com/office/drawing/2014/main" id="{00000000-0008-0000-0A00-000057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2529" name="Text 7">
          <a:extLst>
            <a:ext uri="{FF2B5EF4-FFF2-40B4-BE49-F238E27FC236}">
              <a16:creationId xmlns:a16="http://schemas.microsoft.com/office/drawing/2014/main" id="{00000000-0008-0000-0700-0000015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476250</xdr:colOff>
      <xdr:row>0</xdr:row>
      <xdr:rowOff>123825</xdr:rowOff>
    </xdr:from>
    <xdr:to>
      <xdr:col>17</xdr:col>
      <xdr:colOff>238125</xdr:colOff>
      <xdr:row>19</xdr:row>
      <xdr:rowOff>47625</xdr:rowOff>
    </xdr:to>
    <xdr:graphicFrame macro="">
      <xdr:nvGraphicFramePr>
        <xdr:cNvPr id="22614" name="Chart 2" descr="graph of mid felda field water cut history">
          <a:extLst>
            <a:ext uri="{FF2B5EF4-FFF2-40B4-BE49-F238E27FC236}">
              <a16:creationId xmlns:a16="http://schemas.microsoft.com/office/drawing/2014/main" id="{00000000-0008-0000-0700-00005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19</xdr:row>
      <xdr:rowOff>238125</xdr:rowOff>
    </xdr:from>
    <xdr:to>
      <xdr:col>17</xdr:col>
      <xdr:colOff>238125</xdr:colOff>
      <xdr:row>38</xdr:row>
      <xdr:rowOff>0</xdr:rowOff>
    </xdr:to>
    <xdr:graphicFrame macro="">
      <xdr:nvGraphicFramePr>
        <xdr:cNvPr id="22615" name="Chart 3" descr="graoh of mid felda field annual production">
          <a:extLst>
            <a:ext uri="{FF2B5EF4-FFF2-40B4-BE49-F238E27FC236}">
              <a16:creationId xmlns:a16="http://schemas.microsoft.com/office/drawing/2014/main" id="{00000000-0008-0000-0700-000057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067EF78B-4249-4102-91C6-3D3EC2D0FB2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AA8B0626-1C02-4E26-85A1-E2EA9889D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5630A1DB-E000-47A4-B0B9-6E3410B8A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5601" name="Text 7">
          <a:extLst>
            <a:ext uri="{FF2B5EF4-FFF2-40B4-BE49-F238E27FC236}">
              <a16:creationId xmlns:a16="http://schemas.microsoft.com/office/drawing/2014/main" id="{00000000-0008-0000-0B00-0000016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619125</xdr:colOff>
      <xdr:row>0</xdr:row>
      <xdr:rowOff>123825</xdr:rowOff>
    </xdr:from>
    <xdr:to>
      <xdr:col>17</xdr:col>
      <xdr:colOff>314325</xdr:colOff>
      <xdr:row>19</xdr:row>
      <xdr:rowOff>190500</xdr:rowOff>
    </xdr:to>
    <xdr:graphicFrame macro="">
      <xdr:nvGraphicFramePr>
        <xdr:cNvPr id="25686" name="Chart 2" descr="graph of Raccoon Point field water cut history">
          <a:extLst>
            <a:ext uri="{FF2B5EF4-FFF2-40B4-BE49-F238E27FC236}">
              <a16:creationId xmlns:a16="http://schemas.microsoft.com/office/drawing/2014/main" id="{00000000-0008-0000-0B00-00005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20</xdr:row>
      <xdr:rowOff>0</xdr:rowOff>
    </xdr:from>
    <xdr:to>
      <xdr:col>17</xdr:col>
      <xdr:colOff>333375</xdr:colOff>
      <xdr:row>37</xdr:row>
      <xdr:rowOff>238125</xdr:rowOff>
    </xdr:to>
    <xdr:graphicFrame macro="">
      <xdr:nvGraphicFramePr>
        <xdr:cNvPr id="25687" name="Chart 3" descr="graph of raccoon point field annual production">
          <a:extLst>
            <a:ext uri="{FF2B5EF4-FFF2-40B4-BE49-F238E27FC236}">
              <a16:creationId xmlns:a16="http://schemas.microsoft.com/office/drawing/2014/main" id="{00000000-0008-0000-0B00-000057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96"/>
  <sheetViews>
    <sheetView showGridLines="0" tabSelected="1" zoomScale="98" zoomScaleNormal="98" workbookViewId="0">
      <pane ySplit="4" topLeftCell="A5" activePane="bottomLeft" state="frozen"/>
      <selection pane="bottomLeft" activeCell="C72" sqref="C72"/>
    </sheetView>
  </sheetViews>
  <sheetFormatPr defaultRowHeight="12.75" x14ac:dyDescent="0.2"/>
  <cols>
    <col min="1" max="1" width="13.42578125" style="23" bestFit="1" customWidth="1"/>
    <col min="2" max="2" width="14.28515625" bestFit="1" customWidth="1"/>
    <col min="3" max="3" width="12.85546875" customWidth="1"/>
    <col min="4" max="4" width="12" bestFit="1" customWidth="1"/>
    <col min="5" max="5" width="13.5703125" bestFit="1" customWidth="1"/>
    <col min="6" max="6" width="12.140625" bestFit="1" customWidth="1"/>
    <col min="7" max="7" width="9.28515625" bestFit="1" customWidth="1"/>
    <col min="8" max="8" width="11" bestFit="1" customWidth="1"/>
    <col min="9" max="9" width="13.42578125" bestFit="1" customWidth="1"/>
    <col min="10" max="10" width="13.85546875" customWidth="1"/>
    <col min="11" max="11" width="14.28515625" customWidth="1"/>
    <col min="12" max="12" width="13.140625" bestFit="1" customWidth="1"/>
    <col min="13" max="13" width="14.28515625" bestFit="1" customWidth="1"/>
    <col min="14" max="14" width="10.28515625" bestFit="1" customWidth="1"/>
    <col min="15" max="15" width="15.140625" customWidth="1"/>
    <col min="16" max="16" width="11.140625" bestFit="1" customWidth="1"/>
    <col min="17" max="17" width="15" customWidth="1"/>
    <col min="18" max="18" width="12.85546875" bestFit="1" customWidth="1"/>
    <col min="19" max="19" width="8.5703125" bestFit="1" customWidth="1"/>
    <col min="20" max="20" width="12.140625" bestFit="1" customWidth="1"/>
    <col min="21" max="21" width="11.42578125" bestFit="1" customWidth="1"/>
    <col min="22" max="22" width="12.140625" bestFit="1" customWidth="1"/>
    <col min="23" max="23" width="12.42578125" customWidth="1"/>
    <col min="24" max="24" width="17.28515625" customWidth="1"/>
    <col min="25" max="25" width="16.7109375" bestFit="1" customWidth="1"/>
    <col min="27" max="27" width="12.140625" customWidth="1"/>
  </cols>
  <sheetData>
    <row r="1" spans="1:25" ht="15.75" thickBot="1" x14ac:dyDescent="0.25">
      <c r="C1" s="22"/>
    </row>
    <row r="2" spans="1:25" s="24" customFormat="1" ht="30.75" thickBot="1" x14ac:dyDescent="0.45">
      <c r="A2" s="110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2"/>
    </row>
    <row r="3" spans="1:25" s="34" customFormat="1" ht="30" x14ac:dyDescent="0.4">
      <c r="A3" s="116" t="s">
        <v>7</v>
      </c>
      <c r="B3" s="114" t="s">
        <v>33</v>
      </c>
      <c r="C3" s="114"/>
      <c r="D3" s="114"/>
      <c r="E3" s="114"/>
      <c r="F3" s="114"/>
      <c r="G3" s="114"/>
      <c r="H3" s="114"/>
      <c r="I3" s="115"/>
      <c r="J3" s="113" t="s">
        <v>34</v>
      </c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5"/>
      <c r="X3" s="24"/>
    </row>
    <row r="4" spans="1:25" ht="26.25" thickBot="1" x14ac:dyDescent="0.25">
      <c r="A4" s="117"/>
      <c r="B4" s="60" t="s">
        <v>35</v>
      </c>
      <c r="C4" s="60" t="s">
        <v>11</v>
      </c>
      <c r="D4" s="60" t="s">
        <v>8</v>
      </c>
      <c r="E4" s="60" t="s">
        <v>21</v>
      </c>
      <c r="F4" s="60" t="s">
        <v>22</v>
      </c>
      <c r="G4" s="60" t="s">
        <v>23</v>
      </c>
      <c r="H4" s="60" t="s">
        <v>24</v>
      </c>
      <c r="I4" s="61" t="s">
        <v>25</v>
      </c>
      <c r="J4" s="62" t="s">
        <v>9</v>
      </c>
      <c r="K4" s="60" t="s">
        <v>12</v>
      </c>
      <c r="L4" s="60" t="s">
        <v>13</v>
      </c>
      <c r="M4" s="60" t="s">
        <v>14</v>
      </c>
      <c r="N4" s="60" t="s">
        <v>15</v>
      </c>
      <c r="O4" s="60" t="s">
        <v>16</v>
      </c>
      <c r="P4" s="60" t="s">
        <v>17</v>
      </c>
      <c r="Q4" s="60" t="s">
        <v>18</v>
      </c>
      <c r="R4" s="60" t="s">
        <v>10</v>
      </c>
      <c r="S4" s="60" t="s">
        <v>26</v>
      </c>
      <c r="T4" s="60" t="s">
        <v>27</v>
      </c>
      <c r="U4" s="60" t="s">
        <v>28</v>
      </c>
      <c r="V4" s="60" t="s">
        <v>29</v>
      </c>
      <c r="W4" s="61" t="s">
        <v>30</v>
      </c>
      <c r="X4" s="34" t="s">
        <v>39</v>
      </c>
      <c r="Y4" s="34" t="s">
        <v>40</v>
      </c>
    </row>
    <row r="5" spans="1:25" x14ac:dyDescent="0.2">
      <c r="A5" s="81">
        <v>1943</v>
      </c>
      <c r="B5" s="82"/>
      <c r="C5" s="83"/>
      <c r="D5" s="83"/>
      <c r="E5" s="83"/>
      <c r="F5" s="83"/>
      <c r="G5" s="83"/>
      <c r="H5" s="83"/>
      <c r="I5" s="84"/>
      <c r="J5" s="67">
        <f>Sunniland!B7</f>
        <v>4032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5"/>
      <c r="X5" s="68">
        <f>SUM(B5:W5)</f>
        <v>4032</v>
      </c>
      <c r="Y5" s="63">
        <f>SUM($X$5:X5)</f>
        <v>4032</v>
      </c>
    </row>
    <row r="6" spans="1:25" x14ac:dyDescent="0.2">
      <c r="A6" s="44">
        <v>1944</v>
      </c>
      <c r="B6" s="86"/>
      <c r="C6" s="74"/>
      <c r="D6" s="74"/>
      <c r="E6" s="74"/>
      <c r="F6" s="74"/>
      <c r="G6" s="74"/>
      <c r="H6" s="74"/>
      <c r="I6" s="78"/>
      <c r="J6" s="49">
        <f>Sunniland!B8</f>
        <v>11838</v>
      </c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6"/>
      <c r="X6" s="69">
        <f t="shared" ref="X6:X69" si="0">SUM(B6:W6)</f>
        <v>11838</v>
      </c>
      <c r="Y6" s="64">
        <f>SUM($X$5:X6)</f>
        <v>15870</v>
      </c>
    </row>
    <row r="7" spans="1:25" x14ac:dyDescent="0.2">
      <c r="A7" s="44">
        <v>1945</v>
      </c>
      <c r="B7" s="86"/>
      <c r="C7" s="74"/>
      <c r="D7" s="74"/>
      <c r="E7" s="74"/>
      <c r="F7" s="74"/>
      <c r="G7" s="74"/>
      <c r="H7" s="74"/>
      <c r="I7" s="78"/>
      <c r="J7" s="49">
        <f>Sunniland!B9</f>
        <v>27510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6"/>
      <c r="X7" s="69">
        <f t="shared" si="0"/>
        <v>27510</v>
      </c>
      <c r="Y7" s="64">
        <f>SUM($X$5:X7)</f>
        <v>43380</v>
      </c>
    </row>
    <row r="8" spans="1:25" x14ac:dyDescent="0.2">
      <c r="A8" s="44">
        <v>1946</v>
      </c>
      <c r="B8" s="86"/>
      <c r="C8" s="74"/>
      <c r="D8" s="74"/>
      <c r="E8" s="74"/>
      <c r="F8" s="74"/>
      <c r="G8" s="74"/>
      <c r="H8" s="74"/>
      <c r="I8" s="78"/>
      <c r="J8" s="49">
        <f>Sunniland!B10</f>
        <v>56884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6"/>
      <c r="X8" s="69">
        <f t="shared" si="0"/>
        <v>56884</v>
      </c>
      <c r="Y8" s="64">
        <f>SUM($X$5:X8)</f>
        <v>100264</v>
      </c>
    </row>
    <row r="9" spans="1:25" x14ac:dyDescent="0.2">
      <c r="A9" s="44">
        <v>1947</v>
      </c>
      <c r="B9" s="86"/>
      <c r="C9" s="74"/>
      <c r="D9" s="74"/>
      <c r="E9" s="74"/>
      <c r="F9" s="74"/>
      <c r="G9" s="74"/>
      <c r="H9" s="74"/>
      <c r="I9" s="78"/>
      <c r="J9" s="49">
        <f>Sunniland!B11</f>
        <v>259345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6"/>
      <c r="X9" s="69">
        <f t="shared" si="0"/>
        <v>259345</v>
      </c>
      <c r="Y9" s="64">
        <f>SUM($X$5:X9)</f>
        <v>359609</v>
      </c>
    </row>
    <row r="10" spans="1:25" x14ac:dyDescent="0.2">
      <c r="A10" s="44">
        <v>1948</v>
      </c>
      <c r="B10" s="86"/>
      <c r="C10" s="74"/>
      <c r="D10" s="74"/>
      <c r="E10" s="74"/>
      <c r="F10" s="74"/>
      <c r="G10" s="74"/>
      <c r="H10" s="74"/>
      <c r="I10" s="78"/>
      <c r="J10" s="49">
        <f>Sunniland!B12</f>
        <v>291221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6"/>
      <c r="X10" s="69">
        <f t="shared" si="0"/>
        <v>291221</v>
      </c>
      <c r="Y10" s="64">
        <f>SUM($X$5:X10)</f>
        <v>650830</v>
      </c>
    </row>
    <row r="11" spans="1:25" x14ac:dyDescent="0.2">
      <c r="A11" s="44">
        <v>1949</v>
      </c>
      <c r="B11" s="86"/>
      <c r="C11" s="74"/>
      <c r="D11" s="74"/>
      <c r="E11" s="74"/>
      <c r="F11" s="74"/>
      <c r="G11" s="74"/>
      <c r="H11" s="74"/>
      <c r="I11" s="78"/>
      <c r="J11" s="49">
        <f>Sunniland!B13</f>
        <v>441720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6"/>
      <c r="X11" s="69">
        <f t="shared" si="0"/>
        <v>441720</v>
      </c>
      <c r="Y11" s="64">
        <f>SUM($X$5:X11)</f>
        <v>1092550</v>
      </c>
    </row>
    <row r="12" spans="1:25" x14ac:dyDescent="0.2">
      <c r="A12" s="44">
        <v>1950</v>
      </c>
      <c r="B12" s="86"/>
      <c r="C12" s="74"/>
      <c r="D12" s="74"/>
      <c r="E12" s="74"/>
      <c r="F12" s="74"/>
      <c r="G12" s="74"/>
      <c r="H12" s="74"/>
      <c r="I12" s="78"/>
      <c r="J12" s="49">
        <f>Sunniland!B14</f>
        <v>486021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6"/>
      <c r="X12" s="69">
        <f t="shared" si="0"/>
        <v>486021</v>
      </c>
      <c r="Y12" s="64">
        <f>SUM($X$5:X12)</f>
        <v>1578571</v>
      </c>
    </row>
    <row r="13" spans="1:25" x14ac:dyDescent="0.2">
      <c r="A13" s="44">
        <v>1951</v>
      </c>
      <c r="B13" s="86"/>
      <c r="C13" s="74"/>
      <c r="D13" s="74"/>
      <c r="E13" s="74"/>
      <c r="F13" s="74"/>
      <c r="G13" s="74"/>
      <c r="H13" s="74"/>
      <c r="I13" s="78"/>
      <c r="J13" s="49">
        <f>Sunniland!B15</f>
        <v>596043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6"/>
      <c r="X13" s="69">
        <f t="shared" si="0"/>
        <v>596043</v>
      </c>
      <c r="Y13" s="64">
        <f>SUM($X$5:X13)</f>
        <v>2174614</v>
      </c>
    </row>
    <row r="14" spans="1:25" x14ac:dyDescent="0.2">
      <c r="A14" s="44">
        <v>1952</v>
      </c>
      <c r="B14" s="86"/>
      <c r="C14" s="74"/>
      <c r="D14" s="74"/>
      <c r="E14" s="74"/>
      <c r="F14" s="74"/>
      <c r="G14" s="74"/>
      <c r="H14" s="74"/>
      <c r="I14" s="78"/>
      <c r="J14" s="49">
        <f>Sunniland!B16</f>
        <v>591855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6"/>
      <c r="X14" s="69">
        <f t="shared" si="0"/>
        <v>591855</v>
      </c>
      <c r="Y14" s="64">
        <f>SUM($X$5:X14)</f>
        <v>2766469</v>
      </c>
    </row>
    <row r="15" spans="1:25" x14ac:dyDescent="0.2">
      <c r="A15" s="44">
        <v>1953</v>
      </c>
      <c r="B15" s="86"/>
      <c r="C15" s="74"/>
      <c r="D15" s="74"/>
      <c r="E15" s="74"/>
      <c r="F15" s="74"/>
      <c r="G15" s="74"/>
      <c r="H15" s="74"/>
      <c r="I15" s="78"/>
      <c r="J15" s="49">
        <f>Sunniland!B17</f>
        <v>541284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6"/>
      <c r="X15" s="69">
        <f t="shared" si="0"/>
        <v>541284</v>
      </c>
      <c r="Y15" s="64">
        <f>SUM($X$5:X15)</f>
        <v>3307753</v>
      </c>
    </row>
    <row r="16" spans="1:25" x14ac:dyDescent="0.2">
      <c r="A16" s="44">
        <v>1954</v>
      </c>
      <c r="B16" s="86"/>
      <c r="C16" s="74"/>
      <c r="D16" s="74"/>
      <c r="E16" s="74"/>
      <c r="F16" s="74"/>
      <c r="G16" s="74"/>
      <c r="H16" s="74"/>
      <c r="I16" s="78"/>
      <c r="J16" s="49">
        <f>Sunniland!B18</f>
        <v>526222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48">
        <f>'Forty Mile Bend'!B7</f>
        <v>21599</v>
      </c>
      <c r="X16" s="69">
        <f t="shared" si="0"/>
        <v>547821</v>
      </c>
      <c r="Y16" s="64">
        <f>SUM($X$5:X16)</f>
        <v>3855574</v>
      </c>
    </row>
    <row r="17" spans="1:25" x14ac:dyDescent="0.2">
      <c r="A17" s="44">
        <v>1955</v>
      </c>
      <c r="B17" s="86"/>
      <c r="C17" s="74"/>
      <c r="D17" s="74"/>
      <c r="E17" s="74"/>
      <c r="F17" s="74"/>
      <c r="G17" s="74"/>
      <c r="H17" s="74"/>
      <c r="I17" s="78"/>
      <c r="J17" s="49">
        <f>Sunniland!B19</f>
        <v>483365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48">
        <f>'Forty Mile Bend'!B8</f>
        <v>11257</v>
      </c>
      <c r="X17" s="69">
        <f t="shared" si="0"/>
        <v>494622</v>
      </c>
      <c r="Y17" s="64">
        <f>SUM($X$5:X17)</f>
        <v>4350196</v>
      </c>
    </row>
    <row r="18" spans="1:25" x14ac:dyDescent="0.2">
      <c r="A18" s="44">
        <v>1956</v>
      </c>
      <c r="B18" s="86"/>
      <c r="C18" s="74"/>
      <c r="D18" s="74"/>
      <c r="E18" s="74"/>
      <c r="F18" s="74"/>
      <c r="G18" s="74"/>
      <c r="H18" s="74"/>
      <c r="I18" s="78"/>
      <c r="J18" s="49">
        <f>Sunniland!B20</f>
        <v>480381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69">
        <f t="shared" si="0"/>
        <v>480381</v>
      </c>
      <c r="Y18" s="64">
        <f>SUM($X$5:X18)</f>
        <v>4830577</v>
      </c>
    </row>
    <row r="19" spans="1:25" x14ac:dyDescent="0.2">
      <c r="A19" s="44">
        <v>1957</v>
      </c>
      <c r="B19" s="86"/>
      <c r="C19" s="74"/>
      <c r="D19" s="74"/>
      <c r="E19" s="74"/>
      <c r="F19" s="74"/>
      <c r="G19" s="74"/>
      <c r="H19" s="74"/>
      <c r="I19" s="78"/>
      <c r="J19" s="49">
        <f>Sunniland!B21</f>
        <v>459612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6"/>
      <c r="X19" s="69">
        <f t="shared" si="0"/>
        <v>459612</v>
      </c>
      <c r="Y19" s="64">
        <f>SUM($X$5:X19)</f>
        <v>5290189</v>
      </c>
    </row>
    <row r="20" spans="1:25" x14ac:dyDescent="0.2">
      <c r="A20" s="44">
        <v>1958</v>
      </c>
      <c r="B20" s="86"/>
      <c r="C20" s="74"/>
      <c r="D20" s="74"/>
      <c r="E20" s="74"/>
      <c r="F20" s="74"/>
      <c r="G20" s="74"/>
      <c r="H20" s="74"/>
      <c r="I20" s="78"/>
      <c r="J20" s="49">
        <f>Sunniland!B22</f>
        <v>445886</v>
      </c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6"/>
      <c r="X20" s="69">
        <f t="shared" si="0"/>
        <v>445886</v>
      </c>
      <c r="Y20" s="64">
        <f>SUM($X$5:X20)</f>
        <v>5736075</v>
      </c>
    </row>
    <row r="21" spans="1:25" x14ac:dyDescent="0.2">
      <c r="A21" s="44">
        <v>1959</v>
      </c>
      <c r="B21" s="86"/>
      <c r="C21" s="74"/>
      <c r="D21" s="74"/>
      <c r="E21" s="74"/>
      <c r="F21" s="74"/>
      <c r="G21" s="74"/>
      <c r="H21" s="74"/>
      <c r="I21" s="78"/>
      <c r="J21" s="49">
        <f>Sunniland!B23</f>
        <v>386251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6"/>
      <c r="X21" s="69">
        <f t="shared" si="0"/>
        <v>386251</v>
      </c>
      <c r="Y21" s="64">
        <f>SUM($X$5:X21)</f>
        <v>6122326</v>
      </c>
    </row>
    <row r="22" spans="1:25" x14ac:dyDescent="0.2">
      <c r="A22" s="44">
        <v>1960</v>
      </c>
      <c r="B22" s="86"/>
      <c r="C22" s="74"/>
      <c r="D22" s="74"/>
      <c r="E22" s="74"/>
      <c r="F22" s="74"/>
      <c r="G22" s="74"/>
      <c r="H22" s="74"/>
      <c r="I22" s="78"/>
      <c r="J22" s="49">
        <f>Sunniland!B24</f>
        <v>368978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6"/>
      <c r="X22" s="69">
        <f t="shared" si="0"/>
        <v>368978</v>
      </c>
      <c r="Y22" s="64">
        <f>SUM($X$5:X22)</f>
        <v>6491304</v>
      </c>
    </row>
    <row r="23" spans="1:25" x14ac:dyDescent="0.2">
      <c r="A23" s="44">
        <v>1961</v>
      </c>
      <c r="B23" s="86"/>
      <c r="C23" s="74"/>
      <c r="D23" s="74"/>
      <c r="E23" s="74"/>
      <c r="F23" s="74"/>
      <c r="G23" s="74"/>
      <c r="H23" s="74"/>
      <c r="I23" s="78"/>
      <c r="J23" s="49">
        <f>Sunniland!B25</f>
        <v>374240</v>
      </c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6"/>
      <c r="X23" s="69">
        <f t="shared" si="0"/>
        <v>374240</v>
      </c>
      <c r="Y23" s="64">
        <f>SUM($X$5:X23)</f>
        <v>6865544</v>
      </c>
    </row>
    <row r="24" spans="1:25" x14ac:dyDescent="0.2">
      <c r="A24" s="44">
        <v>1962</v>
      </c>
      <c r="B24" s="86"/>
      <c r="C24" s="74"/>
      <c r="D24" s="74"/>
      <c r="E24" s="74"/>
      <c r="F24" s="74"/>
      <c r="G24" s="74"/>
      <c r="H24" s="74"/>
      <c r="I24" s="78"/>
      <c r="J24" s="49">
        <f>Sunniland!B26</f>
        <v>414673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6"/>
      <c r="X24" s="69">
        <f t="shared" si="0"/>
        <v>414673</v>
      </c>
      <c r="Y24" s="64">
        <f>SUM($X$5:X24)</f>
        <v>7280217</v>
      </c>
    </row>
    <row r="25" spans="1:25" x14ac:dyDescent="0.2">
      <c r="A25" s="44">
        <v>1963</v>
      </c>
      <c r="B25" s="86"/>
      <c r="C25" s="74"/>
      <c r="D25" s="74"/>
      <c r="E25" s="74"/>
      <c r="F25" s="74"/>
      <c r="G25" s="74"/>
      <c r="H25" s="74"/>
      <c r="I25" s="78"/>
      <c r="J25" s="49">
        <f>Sunniland!B27</f>
        <v>463642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6"/>
      <c r="X25" s="69">
        <f t="shared" si="0"/>
        <v>463642</v>
      </c>
      <c r="Y25" s="64">
        <f>SUM($X$5:X25)</f>
        <v>7743859</v>
      </c>
    </row>
    <row r="26" spans="1:25" x14ac:dyDescent="0.2">
      <c r="A26" s="44">
        <v>1964</v>
      </c>
      <c r="B26" s="86"/>
      <c r="C26" s="74"/>
      <c r="D26" s="74"/>
      <c r="E26" s="74"/>
      <c r="F26" s="74"/>
      <c r="G26" s="74"/>
      <c r="H26" s="74"/>
      <c r="I26" s="78"/>
      <c r="J26" s="49">
        <f>Sunniland!B28</f>
        <v>600686</v>
      </c>
      <c r="K26" s="46">
        <f>'Sunoco Felda'!B7</f>
        <v>19222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6"/>
      <c r="X26" s="69">
        <f t="shared" si="0"/>
        <v>619908</v>
      </c>
      <c r="Y26" s="64">
        <f>SUM($X$5:X26)</f>
        <v>8363767</v>
      </c>
    </row>
    <row r="27" spans="1:25" x14ac:dyDescent="0.2">
      <c r="A27" s="44">
        <v>1965</v>
      </c>
      <c r="B27" s="86"/>
      <c r="C27" s="74"/>
      <c r="D27" s="74"/>
      <c r="E27" s="74"/>
      <c r="F27" s="74"/>
      <c r="G27" s="74"/>
      <c r="H27" s="74"/>
      <c r="I27" s="78"/>
      <c r="J27" s="49">
        <f>Sunniland!B29</f>
        <v>777219</v>
      </c>
      <c r="K27" s="46">
        <f>'Sunoco Felda'!B8</f>
        <v>686996</v>
      </c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6"/>
      <c r="X27" s="69">
        <f t="shared" si="0"/>
        <v>1464215</v>
      </c>
      <c r="Y27" s="64">
        <f>SUM($X$5:X27)</f>
        <v>9827982</v>
      </c>
    </row>
    <row r="28" spans="1:25" x14ac:dyDescent="0.2">
      <c r="A28" s="44">
        <v>1966</v>
      </c>
      <c r="B28" s="86"/>
      <c r="C28" s="74"/>
      <c r="D28" s="74"/>
      <c r="E28" s="74"/>
      <c r="F28" s="74"/>
      <c r="G28" s="74"/>
      <c r="H28" s="74"/>
      <c r="I28" s="78"/>
      <c r="J28" s="49">
        <f>Sunniland!B30</f>
        <v>801968</v>
      </c>
      <c r="K28" s="46">
        <f>'Sunoco Felda'!B9</f>
        <v>981556</v>
      </c>
      <c r="L28" s="46">
        <f>'West Felda'!B7</f>
        <v>5114</v>
      </c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6"/>
      <c r="X28" s="69">
        <f t="shared" si="0"/>
        <v>1788638</v>
      </c>
      <c r="Y28" s="64">
        <f>SUM($X$5:X28)</f>
        <v>11616620</v>
      </c>
    </row>
    <row r="29" spans="1:25" x14ac:dyDescent="0.2">
      <c r="A29" s="44">
        <v>1967</v>
      </c>
      <c r="B29" s="86"/>
      <c r="C29" s="74"/>
      <c r="D29" s="74"/>
      <c r="E29" s="74"/>
      <c r="F29" s="74"/>
      <c r="G29" s="74"/>
      <c r="H29" s="74"/>
      <c r="I29" s="78"/>
      <c r="J29" s="49">
        <f>Sunniland!B31</f>
        <v>585374</v>
      </c>
      <c r="K29" s="46">
        <f>'Sunoco Felda'!B10</f>
        <v>937797</v>
      </c>
      <c r="L29" s="46">
        <f>'West Felda'!B8</f>
        <v>9793</v>
      </c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6"/>
      <c r="X29" s="69">
        <f t="shared" si="0"/>
        <v>1532964</v>
      </c>
      <c r="Y29" s="64">
        <f>SUM($X$5:X29)</f>
        <v>13149584</v>
      </c>
    </row>
    <row r="30" spans="1:25" x14ac:dyDescent="0.2">
      <c r="A30" s="44">
        <v>1968</v>
      </c>
      <c r="B30" s="86"/>
      <c r="C30" s="74"/>
      <c r="D30" s="74"/>
      <c r="E30" s="74"/>
      <c r="F30" s="74"/>
      <c r="G30" s="74"/>
      <c r="H30" s="74"/>
      <c r="I30" s="78"/>
      <c r="J30" s="49">
        <f>Sunniland!B32</f>
        <v>581455</v>
      </c>
      <c r="K30" s="46">
        <f>'Sunoco Felda'!B11</f>
        <v>839926</v>
      </c>
      <c r="L30" s="46">
        <f>'West Felda'!B9</f>
        <v>21682</v>
      </c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6"/>
      <c r="X30" s="69">
        <f t="shared" si="0"/>
        <v>1443063</v>
      </c>
      <c r="Y30" s="64">
        <f>SUM($X$5:X30)</f>
        <v>14592647</v>
      </c>
    </row>
    <row r="31" spans="1:25" x14ac:dyDescent="0.2">
      <c r="A31" s="44">
        <v>1969</v>
      </c>
      <c r="B31" s="86"/>
      <c r="C31" s="74"/>
      <c r="D31" s="74"/>
      <c r="E31" s="74"/>
      <c r="F31" s="74"/>
      <c r="G31" s="74"/>
      <c r="H31" s="74"/>
      <c r="I31" s="78"/>
      <c r="J31" s="49">
        <f>Sunniland!B33</f>
        <v>790593</v>
      </c>
      <c r="K31" s="46">
        <f>'Sunoco Felda'!B12</f>
        <v>704622</v>
      </c>
      <c r="L31" s="46">
        <f>'West Felda'!B10</f>
        <v>120393</v>
      </c>
      <c r="M31" s="74"/>
      <c r="N31" s="46">
        <f>'Lake Trafford'!B7</f>
        <v>21464</v>
      </c>
      <c r="O31" s="74"/>
      <c r="P31" s="74"/>
      <c r="Q31" s="74"/>
      <c r="R31" s="74"/>
      <c r="S31" s="74"/>
      <c r="T31" s="74"/>
      <c r="U31" s="74"/>
      <c r="V31" s="74"/>
      <c r="W31" s="76"/>
      <c r="X31" s="69">
        <f t="shared" si="0"/>
        <v>1637072</v>
      </c>
      <c r="Y31" s="64">
        <f>SUM($X$5:X31)</f>
        <v>16229719</v>
      </c>
    </row>
    <row r="32" spans="1:25" x14ac:dyDescent="0.2">
      <c r="A32" s="44">
        <v>1970</v>
      </c>
      <c r="B32" s="49">
        <f>Jay!B7</f>
        <v>6819</v>
      </c>
      <c r="C32" s="74"/>
      <c r="D32" s="74"/>
      <c r="E32" s="74"/>
      <c r="F32" s="74"/>
      <c r="G32" s="74"/>
      <c r="H32" s="74"/>
      <c r="I32" s="78"/>
      <c r="J32" s="49">
        <f>Sunniland!B34</f>
        <v>722534</v>
      </c>
      <c r="K32" s="46">
        <f>'Sunoco Felda'!B13</f>
        <v>686335</v>
      </c>
      <c r="L32" s="46">
        <f>'West Felda'!B11</f>
        <v>1482556</v>
      </c>
      <c r="M32" s="74"/>
      <c r="N32" s="46">
        <f>'Lake Trafford'!B8</f>
        <v>25806</v>
      </c>
      <c r="O32" s="74"/>
      <c r="P32" s="74"/>
      <c r="Q32" s="74"/>
      <c r="R32" s="74"/>
      <c r="S32" s="74"/>
      <c r="T32" s="74"/>
      <c r="U32" s="74"/>
      <c r="V32" s="74"/>
      <c r="W32" s="76"/>
      <c r="X32" s="69">
        <f t="shared" si="0"/>
        <v>2924050</v>
      </c>
      <c r="Y32" s="64">
        <f>SUM($X$5:X32)</f>
        <v>19153769</v>
      </c>
    </row>
    <row r="33" spans="1:25" x14ac:dyDescent="0.2">
      <c r="A33" s="44">
        <v>1971</v>
      </c>
      <c r="B33" s="49">
        <f>Jay!B8</f>
        <v>687080</v>
      </c>
      <c r="C33" s="74"/>
      <c r="D33" s="74"/>
      <c r="E33" s="46">
        <f>'Mt. Carmel'!B8</f>
        <v>2177</v>
      </c>
      <c r="F33" s="74"/>
      <c r="G33" s="74"/>
      <c r="H33" s="74"/>
      <c r="I33" s="78"/>
      <c r="J33" s="49">
        <f>Sunniland!B35</f>
        <v>671118</v>
      </c>
      <c r="K33" s="46">
        <f>'Sunoco Felda'!B14</f>
        <v>635465</v>
      </c>
      <c r="L33" s="46">
        <f>'West Felda'!B12</f>
        <v>3151559</v>
      </c>
      <c r="M33" s="74"/>
      <c r="N33" s="46">
        <f>'Lake Trafford'!B9</f>
        <v>24021</v>
      </c>
      <c r="O33" s="74"/>
      <c r="P33" s="74"/>
      <c r="Q33" s="74"/>
      <c r="R33" s="74"/>
      <c r="S33" s="74"/>
      <c r="T33" s="74"/>
      <c r="U33" s="74"/>
      <c r="V33" s="74"/>
      <c r="W33" s="76"/>
      <c r="X33" s="69">
        <f t="shared" si="0"/>
        <v>5171420</v>
      </c>
      <c r="Y33" s="64">
        <f>SUM($X$5:X33)</f>
        <v>24325189</v>
      </c>
    </row>
    <row r="34" spans="1:25" x14ac:dyDescent="0.2">
      <c r="A34" s="44">
        <v>1972</v>
      </c>
      <c r="B34" s="49">
        <f>Jay!B9</f>
        <v>12062344</v>
      </c>
      <c r="C34" s="46">
        <f>BJC!B9</f>
        <v>36074</v>
      </c>
      <c r="D34" s="74"/>
      <c r="E34" s="46">
        <f>'Mt. Carmel'!B9</f>
        <v>197426</v>
      </c>
      <c r="F34" s="74"/>
      <c r="G34" s="74"/>
      <c r="H34" s="74"/>
      <c r="I34" s="78"/>
      <c r="J34" s="49">
        <f>Sunniland!B36</f>
        <v>523185</v>
      </c>
      <c r="K34" s="46">
        <f>'Sunoco Felda'!B15</f>
        <v>579407</v>
      </c>
      <c r="L34" s="46">
        <f>'West Felda'!B13</f>
        <v>3294628</v>
      </c>
      <c r="M34" s="74"/>
      <c r="N34" s="46">
        <f>'Lake Trafford'!B10</f>
        <v>23206</v>
      </c>
      <c r="O34" s="46">
        <f>'Bear Island'!B9</f>
        <v>3885</v>
      </c>
      <c r="P34" s="74"/>
      <c r="Q34" s="74"/>
      <c r="R34" s="74"/>
      <c r="S34" s="74"/>
      <c r="T34" s="74"/>
      <c r="U34" s="74"/>
      <c r="V34" s="74"/>
      <c r="W34" s="76"/>
      <c r="X34" s="69">
        <f t="shared" si="0"/>
        <v>16720155</v>
      </c>
      <c r="Y34" s="64">
        <f>SUM($X$5:X34)</f>
        <v>41045344</v>
      </c>
    </row>
    <row r="35" spans="1:25" x14ac:dyDescent="0.2">
      <c r="A35" s="44">
        <v>1973</v>
      </c>
      <c r="B35" s="49">
        <f>Jay!B10</f>
        <v>27894547</v>
      </c>
      <c r="C35" s="46">
        <f>BJC!B10</f>
        <v>313</v>
      </c>
      <c r="D35" s="74"/>
      <c r="E35" s="46">
        <f>'Mt. Carmel'!B10</f>
        <v>195779</v>
      </c>
      <c r="F35" s="74"/>
      <c r="G35" s="74"/>
      <c r="H35" s="74"/>
      <c r="I35" s="78"/>
      <c r="J35" s="49">
        <f>Sunniland!B37</f>
        <v>564026</v>
      </c>
      <c r="K35" s="46">
        <f>'Sunoco Felda'!B16</f>
        <v>603336</v>
      </c>
      <c r="L35" s="46">
        <f>'West Felda'!B14</f>
        <v>3196531</v>
      </c>
      <c r="M35" s="74"/>
      <c r="N35" s="46">
        <f>'Lake Trafford'!B11</f>
        <v>16739</v>
      </c>
      <c r="O35" s="46">
        <f>'Bear Island'!B10</f>
        <v>105732</v>
      </c>
      <c r="P35" s="74"/>
      <c r="Q35" s="74"/>
      <c r="R35" s="74"/>
      <c r="S35" s="74"/>
      <c r="T35" s="74"/>
      <c r="U35" s="46">
        <f>Seminole!B10</f>
        <v>1342</v>
      </c>
      <c r="V35" s="74"/>
      <c r="W35" s="76"/>
      <c r="X35" s="69">
        <f t="shared" si="0"/>
        <v>32578345</v>
      </c>
      <c r="Y35" s="64">
        <f>SUM($X$5:X35)</f>
        <v>73623689</v>
      </c>
    </row>
    <row r="36" spans="1:25" x14ac:dyDescent="0.2">
      <c r="A36" s="44">
        <v>1974</v>
      </c>
      <c r="B36" s="49">
        <f>Jay!B11</f>
        <v>31574636</v>
      </c>
      <c r="C36" s="46">
        <f>BJC!B11</f>
        <v>0</v>
      </c>
      <c r="D36" s="74"/>
      <c r="E36" s="46">
        <f>'Mt. Carmel'!B11</f>
        <v>186340</v>
      </c>
      <c r="F36" s="74"/>
      <c r="G36" s="74"/>
      <c r="H36" s="74"/>
      <c r="I36" s="78"/>
      <c r="J36" s="49">
        <f>Sunniland!B38</f>
        <v>541523</v>
      </c>
      <c r="K36" s="46">
        <f>'Sunoco Felda'!B17</f>
        <v>559960</v>
      </c>
      <c r="L36" s="46">
        <f>'West Felda'!B15</f>
        <v>3146800</v>
      </c>
      <c r="M36" s="74"/>
      <c r="N36" s="46">
        <f>'Lake Trafford'!B12</f>
        <v>11590</v>
      </c>
      <c r="O36" s="46">
        <f>'Bear Island'!B11</f>
        <v>170485</v>
      </c>
      <c r="P36" s="46">
        <f>'Lehigh Park'!B11</f>
        <v>44276</v>
      </c>
      <c r="Q36" s="74"/>
      <c r="R36" s="74"/>
      <c r="S36" s="74"/>
      <c r="T36" s="74"/>
      <c r="U36" s="46">
        <f>Seminole!B11</f>
        <v>8005</v>
      </c>
      <c r="V36" s="74"/>
      <c r="W36" s="76"/>
      <c r="X36" s="69">
        <f t="shared" si="0"/>
        <v>36243615</v>
      </c>
      <c r="Y36" s="64">
        <f>SUM($X$5:X36)</f>
        <v>109867304</v>
      </c>
    </row>
    <row r="37" spans="1:25" x14ac:dyDescent="0.2">
      <c r="A37" s="44">
        <v>1975</v>
      </c>
      <c r="B37" s="49">
        <f>Jay!B12</f>
        <v>31693209</v>
      </c>
      <c r="C37" s="46">
        <f>BJC!B12</f>
        <v>4596936</v>
      </c>
      <c r="D37" s="74"/>
      <c r="E37" s="46">
        <f>'Mt. Carmel'!B12</f>
        <v>565160</v>
      </c>
      <c r="F37" s="74"/>
      <c r="G37" s="74"/>
      <c r="H37" s="74"/>
      <c r="I37" s="78"/>
      <c r="J37" s="49">
        <f>Sunniland!B39</f>
        <v>506643</v>
      </c>
      <c r="K37" s="46">
        <f>'Sunoco Felda'!B18</f>
        <v>552263</v>
      </c>
      <c r="L37" s="46">
        <f>'West Felda'!B16</f>
        <v>3371787</v>
      </c>
      <c r="M37" s="74"/>
      <c r="N37" s="46">
        <f>'Lake Trafford'!B13</f>
        <v>9461</v>
      </c>
      <c r="O37" s="46">
        <f>'Bear Island'!B12</f>
        <v>330006</v>
      </c>
      <c r="P37" s="46">
        <f>'Lehigh Park'!B12</f>
        <v>39943</v>
      </c>
      <c r="Q37" s="74"/>
      <c r="R37" s="74"/>
      <c r="S37" s="74"/>
      <c r="T37" s="74"/>
      <c r="U37" s="46">
        <f>Seminole!B12</f>
        <v>25016</v>
      </c>
      <c r="V37" s="74"/>
      <c r="W37" s="76"/>
      <c r="X37" s="69">
        <f t="shared" si="0"/>
        <v>41690424</v>
      </c>
      <c r="Y37" s="64">
        <f>SUM($X$5:X37)</f>
        <v>151557728</v>
      </c>
    </row>
    <row r="38" spans="1:25" x14ac:dyDescent="0.2">
      <c r="A38" s="44">
        <v>1976</v>
      </c>
      <c r="B38" s="49">
        <f>Jay!B13</f>
        <v>33561648</v>
      </c>
      <c r="C38" s="46">
        <f>BJC!B13</f>
        <v>5459247</v>
      </c>
      <c r="D38" s="74"/>
      <c r="E38" s="46">
        <f>'Mt. Carmel'!B13</f>
        <v>585137</v>
      </c>
      <c r="F38" s="74"/>
      <c r="G38" s="74"/>
      <c r="H38" s="74"/>
      <c r="I38" s="78"/>
      <c r="J38" s="49">
        <f>Sunniland!B40</f>
        <v>472945</v>
      </c>
      <c r="K38" s="46">
        <f>'Sunoco Felda'!B19</f>
        <v>551772</v>
      </c>
      <c r="L38" s="46">
        <f>'West Felda'!B17</f>
        <v>3012674</v>
      </c>
      <c r="M38" s="74"/>
      <c r="N38" s="46">
        <f>'Lake Trafford'!B14</f>
        <v>5879</v>
      </c>
      <c r="O38" s="46">
        <f>'Bear Island'!B13</f>
        <v>571642</v>
      </c>
      <c r="P38" s="46">
        <f>'Lehigh Park'!B13</f>
        <v>215286</v>
      </c>
      <c r="Q38" s="74"/>
      <c r="R38" s="74"/>
      <c r="S38" s="74"/>
      <c r="T38" s="74"/>
      <c r="U38" s="46">
        <f>Seminole!B13</f>
        <v>24280</v>
      </c>
      <c r="V38" s="74"/>
      <c r="W38" s="76"/>
      <c r="X38" s="69">
        <f t="shared" si="0"/>
        <v>44460510</v>
      </c>
      <c r="Y38" s="64">
        <f>SUM($X$5:X38)</f>
        <v>196018238</v>
      </c>
    </row>
    <row r="39" spans="1:25" x14ac:dyDescent="0.2">
      <c r="A39" s="44">
        <v>1977</v>
      </c>
      <c r="B39" s="49">
        <f>Jay!B14</f>
        <v>35225341</v>
      </c>
      <c r="C39" s="46">
        <f>BJC!B14</f>
        <v>5667962</v>
      </c>
      <c r="D39" s="74"/>
      <c r="E39" s="46">
        <f>'Mt. Carmel'!B14</f>
        <v>533165</v>
      </c>
      <c r="F39" s="74"/>
      <c r="G39" s="74"/>
      <c r="H39" s="74"/>
      <c r="I39" s="79">
        <f>'Sweetwater Creek'!B14</f>
        <v>2046</v>
      </c>
      <c r="J39" s="49">
        <f>Sunniland!B41</f>
        <v>488902</v>
      </c>
      <c r="K39" s="46">
        <f>'Sunoco Felda'!B20</f>
        <v>442786</v>
      </c>
      <c r="L39" s="46">
        <f>'West Felda'!B18</f>
        <v>2840503</v>
      </c>
      <c r="M39" s="74"/>
      <c r="N39" s="46">
        <f>'Lake Trafford'!B15</f>
        <v>11421</v>
      </c>
      <c r="O39" s="46">
        <f>'Bear Island'!B14</f>
        <v>899732</v>
      </c>
      <c r="P39" s="46">
        <f>'Lehigh Park'!B14</f>
        <v>485329</v>
      </c>
      <c r="Q39" s="74"/>
      <c r="R39" s="74"/>
      <c r="S39" s="46">
        <f>'Baxter Island'!B14</f>
        <v>1046</v>
      </c>
      <c r="T39" s="74"/>
      <c r="U39" s="46">
        <f>Seminole!B14</f>
        <v>22290</v>
      </c>
      <c r="V39" s="74"/>
      <c r="W39" s="76"/>
      <c r="X39" s="69">
        <f t="shared" si="0"/>
        <v>46620523</v>
      </c>
      <c r="Y39" s="64">
        <f>SUM($X$5:X39)</f>
        <v>242638761</v>
      </c>
    </row>
    <row r="40" spans="1:25" x14ac:dyDescent="0.2">
      <c r="A40" s="44">
        <v>1978</v>
      </c>
      <c r="B40" s="49">
        <f>Jay!B15</f>
        <v>36087305</v>
      </c>
      <c r="C40" s="46">
        <f>BJC!B15</f>
        <v>5857725</v>
      </c>
      <c r="D40" s="74"/>
      <c r="E40" s="46">
        <f>'Mt. Carmel'!B15</f>
        <v>548434</v>
      </c>
      <c r="F40" s="74"/>
      <c r="G40" s="74"/>
      <c r="H40" s="74"/>
      <c r="I40" s="79">
        <f>'Sweetwater Creek'!B15</f>
        <v>6595</v>
      </c>
      <c r="J40" s="49">
        <f>Sunniland!B42</f>
        <v>428761</v>
      </c>
      <c r="K40" s="46">
        <f>'Sunoco Felda'!B21</f>
        <v>329276</v>
      </c>
      <c r="L40" s="46">
        <f>'West Felda'!B19</f>
        <v>2431292</v>
      </c>
      <c r="M40" s="46">
        <f>'Mid-Felda'!B15</f>
        <v>85738</v>
      </c>
      <c r="N40" s="46">
        <f>'Lake Trafford'!B16</f>
        <v>15972</v>
      </c>
      <c r="O40" s="46">
        <f>'Bear Island'!B15</f>
        <v>914080</v>
      </c>
      <c r="P40" s="46">
        <f>'Lehigh Park'!B15</f>
        <v>826097</v>
      </c>
      <c r="Q40" s="74"/>
      <c r="R40" s="74"/>
      <c r="S40" s="46">
        <f>'Baxter Island'!B15</f>
        <v>813</v>
      </c>
      <c r="T40" s="46">
        <f>'Pepper Hammock'!B15</f>
        <v>343</v>
      </c>
      <c r="U40" s="46">
        <f>Seminole!B15</f>
        <v>3822</v>
      </c>
      <c r="V40" s="74"/>
      <c r="W40" s="76"/>
      <c r="X40" s="69">
        <f t="shared" si="0"/>
        <v>47536253</v>
      </c>
      <c r="Y40" s="64">
        <f>SUM($X$5:X40)</f>
        <v>290175014</v>
      </c>
    </row>
    <row r="41" spans="1:25" x14ac:dyDescent="0.2">
      <c r="A41" s="44">
        <v>1979</v>
      </c>
      <c r="B41" s="49">
        <f>Jay!B16</f>
        <v>36089373</v>
      </c>
      <c r="C41" s="46">
        <f>BJC!B16</f>
        <v>5761034</v>
      </c>
      <c r="D41" s="74"/>
      <c r="E41" s="46">
        <f>'Mt. Carmel'!B16</f>
        <v>609261</v>
      </c>
      <c r="F41" s="74"/>
      <c r="G41" s="74"/>
      <c r="H41" s="74"/>
      <c r="I41" s="79">
        <f>'Sweetwater Creek'!B16</f>
        <v>3282</v>
      </c>
      <c r="J41" s="49">
        <f>Sunniland!B43</f>
        <v>383016</v>
      </c>
      <c r="K41" s="46">
        <f>'Sunoco Felda'!B22</f>
        <v>281924</v>
      </c>
      <c r="L41" s="46">
        <f>'West Felda'!B20</f>
        <v>2176319</v>
      </c>
      <c r="M41" s="46">
        <f>'Mid-Felda'!B16</f>
        <v>118655</v>
      </c>
      <c r="N41" s="46">
        <f>'Lake Trafford'!B17</f>
        <v>13880</v>
      </c>
      <c r="O41" s="46">
        <f>'Bear Island'!B16</f>
        <v>1061161</v>
      </c>
      <c r="P41" s="46">
        <f>'Lehigh Park'!B16</f>
        <v>664285</v>
      </c>
      <c r="Q41" s="74"/>
      <c r="R41" s="74"/>
      <c r="S41" s="73"/>
      <c r="T41" s="46">
        <f>'Pepper Hammock'!B16</f>
        <v>0</v>
      </c>
      <c r="U41" s="46">
        <f>Seminole!B16</f>
        <v>0</v>
      </c>
      <c r="V41" s="74"/>
      <c r="W41" s="76"/>
      <c r="X41" s="69">
        <f t="shared" si="0"/>
        <v>47162190</v>
      </c>
      <c r="Y41" s="64">
        <f>SUM($X$5:X41)</f>
        <v>337337204</v>
      </c>
    </row>
    <row r="42" spans="1:25" x14ac:dyDescent="0.2">
      <c r="A42" s="44">
        <v>1980</v>
      </c>
      <c r="B42" s="49">
        <f>Jay!B17</f>
        <v>31914848</v>
      </c>
      <c r="C42" s="46">
        <f>BJC!B17</f>
        <v>6068865</v>
      </c>
      <c r="D42" s="74"/>
      <c r="E42" s="46">
        <f>'Mt. Carmel'!B17</f>
        <v>495685</v>
      </c>
      <c r="F42" s="74"/>
      <c r="G42" s="74"/>
      <c r="H42" s="74"/>
      <c r="I42" s="79">
        <f>'Sweetwater Creek'!B17</f>
        <v>1456</v>
      </c>
      <c r="J42" s="49">
        <f>Sunniland!B44</f>
        <v>295417</v>
      </c>
      <c r="K42" s="46">
        <f>'Sunoco Felda'!B23</f>
        <v>308075</v>
      </c>
      <c r="L42" s="46">
        <f>'West Felda'!B21</f>
        <v>2025432</v>
      </c>
      <c r="M42" s="46">
        <f>'Mid-Felda'!B17</f>
        <v>163024</v>
      </c>
      <c r="N42" s="46">
        <f>'Lake Trafford'!B18</f>
        <v>13224</v>
      </c>
      <c r="O42" s="46">
        <f>'Bear Island'!B17</f>
        <v>1039907</v>
      </c>
      <c r="P42" s="46">
        <f>'Lehigh Park'!B17</f>
        <v>560565</v>
      </c>
      <c r="Q42" s="74"/>
      <c r="R42" s="74"/>
      <c r="S42" s="74"/>
      <c r="T42" s="46">
        <f>'Pepper Hammock'!B17</f>
        <v>0</v>
      </c>
      <c r="U42" s="73"/>
      <c r="V42" s="74"/>
      <c r="W42" s="76"/>
      <c r="X42" s="69">
        <f t="shared" si="0"/>
        <v>42886498</v>
      </c>
      <c r="Y42" s="64">
        <f>SUM($X$5:X42)</f>
        <v>380223702</v>
      </c>
    </row>
    <row r="43" spans="1:25" x14ac:dyDescent="0.2">
      <c r="A43" s="44">
        <v>1981</v>
      </c>
      <c r="B43" s="49">
        <f>Jay!B18</f>
        <v>24972497</v>
      </c>
      <c r="C43" s="46">
        <f>BJC!B18</f>
        <v>5802624</v>
      </c>
      <c r="D43" s="74"/>
      <c r="E43" s="46">
        <f>'Mt. Carmel'!B18</f>
        <v>250552</v>
      </c>
      <c r="F43" s="74"/>
      <c r="G43" s="74"/>
      <c r="H43" s="74"/>
      <c r="I43" s="77"/>
      <c r="J43" s="49">
        <f>Sunniland!B45</f>
        <v>220598</v>
      </c>
      <c r="K43" s="46">
        <f>'Sunoco Felda'!B24</f>
        <v>220598</v>
      </c>
      <c r="L43" s="46">
        <f>'West Felda'!B22</f>
        <v>1688711</v>
      </c>
      <c r="M43" s="46">
        <f>'Mid-Felda'!B18</f>
        <v>129276</v>
      </c>
      <c r="N43" s="46">
        <f>'Lake Trafford'!B19</f>
        <v>13018</v>
      </c>
      <c r="O43" s="46">
        <f>'Bear Island'!B18</f>
        <v>944245</v>
      </c>
      <c r="P43" s="46">
        <f>'Lehigh Park'!B18</f>
        <v>466616</v>
      </c>
      <c r="Q43" s="46">
        <f>'Raccoon Point'!B18</f>
        <v>1982</v>
      </c>
      <c r="R43" s="74"/>
      <c r="S43" s="74"/>
      <c r="T43" s="46">
        <f>'Pepper Hammock'!B18</f>
        <v>0</v>
      </c>
      <c r="U43" s="74"/>
      <c r="V43" s="74"/>
      <c r="W43" s="76"/>
      <c r="X43" s="69">
        <f t="shared" si="0"/>
        <v>34710717</v>
      </c>
      <c r="Y43" s="64">
        <f>SUM($X$5:X43)</f>
        <v>414934419</v>
      </c>
    </row>
    <row r="44" spans="1:25" x14ac:dyDescent="0.2">
      <c r="A44" s="44">
        <v>1982</v>
      </c>
      <c r="B44" s="49">
        <f>Jay!B19</f>
        <v>16750425</v>
      </c>
      <c r="C44" s="46">
        <f>BJC!B19</f>
        <v>5350349</v>
      </c>
      <c r="D44" s="74"/>
      <c r="E44" s="46">
        <f>'Mt. Carmel'!B19</f>
        <v>103031</v>
      </c>
      <c r="F44" s="74"/>
      <c r="G44" s="74"/>
      <c r="H44" s="74"/>
      <c r="I44" s="78"/>
      <c r="J44" s="49">
        <f>Sunniland!B46</f>
        <v>167335</v>
      </c>
      <c r="K44" s="46">
        <f>'Sunoco Felda'!B25</f>
        <v>268251</v>
      </c>
      <c r="L44" s="46">
        <f>'West Felda'!B23</f>
        <v>1616950</v>
      </c>
      <c r="M44" s="46">
        <f>'Mid-Felda'!B19</f>
        <v>109119</v>
      </c>
      <c r="N44" s="46">
        <f>'Lake Trafford'!B20</f>
        <v>12396</v>
      </c>
      <c r="O44" s="46">
        <f>'Bear Island'!B19</f>
        <v>880931</v>
      </c>
      <c r="P44" s="46">
        <f>'Lehigh Park'!B19</f>
        <v>341667</v>
      </c>
      <c r="Q44" s="46">
        <f>'Raccoon Point'!B19</f>
        <v>603</v>
      </c>
      <c r="R44" s="74"/>
      <c r="S44" s="74"/>
      <c r="T44" s="46">
        <f>'Pepper Hammock'!B19</f>
        <v>0</v>
      </c>
      <c r="U44" s="74"/>
      <c r="V44" s="46">
        <f>'Townsend Canal'!B19</f>
        <v>22309</v>
      </c>
      <c r="W44" s="76"/>
      <c r="X44" s="69">
        <f t="shared" si="0"/>
        <v>25623366</v>
      </c>
      <c r="Y44" s="64">
        <f>SUM($X$5:X44)</f>
        <v>440557785</v>
      </c>
    </row>
    <row r="45" spans="1:25" x14ac:dyDescent="0.2">
      <c r="A45" s="44">
        <v>1983</v>
      </c>
      <c r="B45" s="49">
        <f>Jay!B20</f>
        <v>12530827</v>
      </c>
      <c r="C45" s="46">
        <f>BJC!B20</f>
        <v>3645928</v>
      </c>
      <c r="D45" s="74"/>
      <c r="E45" s="46">
        <f>'Mt. Carmel'!B20</f>
        <v>92988</v>
      </c>
      <c r="F45" s="74"/>
      <c r="G45" s="74"/>
      <c r="H45" s="74"/>
      <c r="I45" s="78"/>
      <c r="J45" s="49">
        <f>Sunniland!B47</f>
        <v>202578</v>
      </c>
      <c r="K45" s="46">
        <f>'Sunoco Felda'!B26</f>
        <v>270831</v>
      </c>
      <c r="L45" s="46">
        <f>'West Felda'!B24</f>
        <v>1431654</v>
      </c>
      <c r="M45" s="46">
        <f>'Mid-Felda'!B20</f>
        <v>114923</v>
      </c>
      <c r="N45" s="46">
        <f>'Lake Trafford'!B21</f>
        <v>12369</v>
      </c>
      <c r="O45" s="46">
        <f>'Bear Island'!B20</f>
        <v>820101</v>
      </c>
      <c r="P45" s="46">
        <f>'Lehigh Park'!B20</f>
        <v>299243</v>
      </c>
      <c r="Q45" s="46">
        <f>'Raccoon Point'!B20</f>
        <v>18703</v>
      </c>
      <c r="R45" s="74"/>
      <c r="S45" s="74"/>
      <c r="T45" s="46">
        <f>'Pepper Hammock'!B20</f>
        <v>0</v>
      </c>
      <c r="U45" s="74"/>
      <c r="V45" s="46">
        <f>'Townsend Canal'!B20</f>
        <v>35429</v>
      </c>
      <c r="W45" s="76"/>
      <c r="X45" s="69">
        <f t="shared" si="0"/>
        <v>19475574</v>
      </c>
      <c r="Y45" s="64">
        <f>SUM($X$5:X45)</f>
        <v>460033359</v>
      </c>
    </row>
    <row r="46" spans="1:25" x14ac:dyDescent="0.2">
      <c r="A46" s="44">
        <v>1984</v>
      </c>
      <c r="B46" s="49">
        <f>Jay!B21</f>
        <v>8769649</v>
      </c>
      <c r="C46" s="46">
        <f>BJC!B21</f>
        <v>2216417</v>
      </c>
      <c r="D46" s="74"/>
      <c r="E46" s="46">
        <f>'Mt. Carmel'!B21</f>
        <v>79557</v>
      </c>
      <c r="F46" s="74"/>
      <c r="G46" s="74"/>
      <c r="H46" s="74"/>
      <c r="I46" s="78"/>
      <c r="J46" s="49">
        <f>Sunniland!B48</f>
        <v>160454</v>
      </c>
      <c r="K46" s="46">
        <f>'Sunoco Felda'!B27</f>
        <v>227939</v>
      </c>
      <c r="L46" s="46">
        <f>'West Felda'!B25</f>
        <v>1321000</v>
      </c>
      <c r="M46" s="46">
        <f>'Mid-Felda'!B21</f>
        <v>83869</v>
      </c>
      <c r="N46" s="46">
        <f>'Lake Trafford'!B22</f>
        <v>11963</v>
      </c>
      <c r="O46" s="46">
        <f>'Bear Island'!B21</f>
        <v>771792</v>
      </c>
      <c r="P46" s="46">
        <f>'Lehigh Park'!B21</f>
        <v>330756</v>
      </c>
      <c r="Q46" s="46">
        <f>'Raccoon Point'!B21</f>
        <v>421450</v>
      </c>
      <c r="R46" s="74"/>
      <c r="S46" s="74"/>
      <c r="T46" s="46">
        <f>'Pepper Hammock'!B21</f>
        <v>0</v>
      </c>
      <c r="U46" s="74"/>
      <c r="V46" s="46">
        <f>'Townsend Canal'!B21</f>
        <v>67123</v>
      </c>
      <c r="W46" s="76"/>
      <c r="X46" s="69">
        <f t="shared" si="0"/>
        <v>14461969</v>
      </c>
      <c r="Y46" s="64">
        <f>SUM($X$5:X46)</f>
        <v>474495328</v>
      </c>
    </row>
    <row r="47" spans="1:25" x14ac:dyDescent="0.2">
      <c r="A47" s="44">
        <v>1985</v>
      </c>
      <c r="B47" s="49">
        <f>Jay!B22</f>
        <v>6358259</v>
      </c>
      <c r="C47" s="46">
        <f>BJC!B22</f>
        <v>1455467</v>
      </c>
      <c r="D47" s="74"/>
      <c r="E47" s="46">
        <f>'Mt. Carmel'!B22</f>
        <v>68416</v>
      </c>
      <c r="F47" s="74"/>
      <c r="G47" s="74"/>
      <c r="H47" s="74"/>
      <c r="I47" s="78"/>
      <c r="J47" s="49">
        <f>Sunniland!B49</f>
        <v>129841</v>
      </c>
      <c r="K47" s="46">
        <f>'Sunoco Felda'!B28</f>
        <v>188532</v>
      </c>
      <c r="L47" s="46">
        <f>'West Felda'!B26</f>
        <v>1146947</v>
      </c>
      <c r="M47" s="46">
        <f>'Mid-Felda'!B22</f>
        <v>107639</v>
      </c>
      <c r="N47" s="46">
        <f>'Lake Trafford'!B23</f>
        <v>11710</v>
      </c>
      <c r="O47" s="46">
        <f>'Bear Island'!B22</f>
        <v>685248</v>
      </c>
      <c r="P47" s="46">
        <f>'Lehigh Park'!B22</f>
        <v>261720</v>
      </c>
      <c r="Q47" s="46">
        <f>'Raccoon Point'!B22</f>
        <v>934026</v>
      </c>
      <c r="R47" s="46">
        <f>Corkscrew!B22</f>
        <v>9472</v>
      </c>
      <c r="S47" s="74"/>
      <c r="T47" s="46">
        <f>'Pepper Hammock'!B22</f>
        <v>0</v>
      </c>
      <c r="U47" s="74"/>
      <c r="V47" s="46">
        <f>'Townsend Canal'!B22</f>
        <v>99866</v>
      </c>
      <c r="W47" s="76"/>
      <c r="X47" s="69">
        <f t="shared" si="0"/>
        <v>11457143</v>
      </c>
      <c r="Y47" s="64">
        <f>SUM($X$5:X47)</f>
        <v>485952471</v>
      </c>
    </row>
    <row r="48" spans="1:25" x14ac:dyDescent="0.2">
      <c r="A48" s="44">
        <v>1986</v>
      </c>
      <c r="B48" s="49">
        <f>Jay!B23</f>
        <v>5518771</v>
      </c>
      <c r="C48" s="46">
        <f>BJC!B23</f>
        <v>888837</v>
      </c>
      <c r="D48" s="46">
        <f>McLellan!B33</f>
        <v>37771</v>
      </c>
      <c r="E48" s="46">
        <f>'Mt. Carmel'!B23</f>
        <v>45649</v>
      </c>
      <c r="F48" s="74"/>
      <c r="G48" s="46">
        <f>'Bluff Springs'!B23</f>
        <v>133373</v>
      </c>
      <c r="H48" s="74"/>
      <c r="I48" s="78"/>
      <c r="J48" s="49">
        <f>Sunniland!B50</f>
        <v>53546</v>
      </c>
      <c r="K48" s="46">
        <f>'Sunoco Felda'!B29</f>
        <v>165685</v>
      </c>
      <c r="L48" s="46">
        <f>'West Felda'!B27</f>
        <v>918659</v>
      </c>
      <c r="M48" s="46">
        <f>'Mid-Felda'!B23</f>
        <v>61652</v>
      </c>
      <c r="N48" s="46">
        <f>'Lake Trafford'!B24</f>
        <v>11095</v>
      </c>
      <c r="O48" s="46">
        <f>'Bear Island'!B23</f>
        <v>439550</v>
      </c>
      <c r="P48" s="46">
        <f>'Lehigh Park'!B23</f>
        <v>184978</v>
      </c>
      <c r="Q48" s="46">
        <f>'Raccoon Point'!B23</f>
        <v>793221</v>
      </c>
      <c r="R48" s="46">
        <f>Corkscrew!B23</f>
        <v>73578</v>
      </c>
      <c r="S48" s="74"/>
      <c r="T48" s="46">
        <f>'Pepper Hammock'!B23</f>
        <v>0</v>
      </c>
      <c r="U48" s="74"/>
      <c r="V48" s="46">
        <f>'Townsend Canal'!B23</f>
        <v>56700</v>
      </c>
      <c r="W48" s="76"/>
      <c r="X48" s="69">
        <f t="shared" si="0"/>
        <v>9383065</v>
      </c>
      <c r="Y48" s="64">
        <f>SUM($X$5:X48)</f>
        <v>495335536</v>
      </c>
    </row>
    <row r="49" spans="1:25" x14ac:dyDescent="0.2">
      <c r="A49" s="44">
        <v>1987</v>
      </c>
      <c r="B49" s="49">
        <f>Jay!B24</f>
        <v>4676964</v>
      </c>
      <c r="C49" s="46">
        <f>BJC!B24</f>
        <v>695496</v>
      </c>
      <c r="D49" s="46">
        <f>McLellan!B34</f>
        <v>27870</v>
      </c>
      <c r="E49" s="46">
        <f>'Mt. Carmel'!B24</f>
        <v>31312</v>
      </c>
      <c r="F49" s="46">
        <f>'Coldwater Creek'!B24</f>
        <v>1306</v>
      </c>
      <c r="G49" s="46">
        <f>'Bluff Springs'!B24</f>
        <v>43434</v>
      </c>
      <c r="H49" s="80"/>
      <c r="I49" s="78"/>
      <c r="J49" s="49">
        <f>Sunniland!B51</f>
        <v>28077</v>
      </c>
      <c r="K49" s="46">
        <f>'Sunoco Felda'!B30</f>
        <v>136823</v>
      </c>
      <c r="L49" s="46">
        <f>'West Felda'!B28</f>
        <v>1032969</v>
      </c>
      <c r="M49" s="46">
        <f>'Mid-Felda'!B24</f>
        <v>88085</v>
      </c>
      <c r="N49" s="46">
        <f>'Lake Trafford'!B25</f>
        <v>10742</v>
      </c>
      <c r="O49" s="46">
        <f>'Bear Island'!B24</f>
        <v>351562</v>
      </c>
      <c r="P49" s="46">
        <f>'Lehigh Park'!B24</f>
        <v>170490</v>
      </c>
      <c r="Q49" s="46">
        <f>'Raccoon Point'!B24</f>
        <v>754428</v>
      </c>
      <c r="R49" s="46">
        <f>Corkscrew!B24</f>
        <v>173537</v>
      </c>
      <c r="S49" s="74"/>
      <c r="T49" s="46">
        <f>'Pepper Hammock'!B24</f>
        <v>0</v>
      </c>
      <c r="U49" s="74"/>
      <c r="V49" s="46">
        <f>'Townsend Canal'!B24</f>
        <v>47817</v>
      </c>
      <c r="W49" s="76"/>
      <c r="X49" s="69">
        <f t="shared" si="0"/>
        <v>8270912</v>
      </c>
      <c r="Y49" s="64">
        <f>SUM($X$5:X49)</f>
        <v>503606448</v>
      </c>
    </row>
    <row r="50" spans="1:25" x14ac:dyDescent="0.2">
      <c r="A50" s="44">
        <v>1988</v>
      </c>
      <c r="B50" s="49">
        <f>Jay!B25</f>
        <v>4729067</v>
      </c>
      <c r="C50" s="46">
        <f>BJC!B25</f>
        <v>462464</v>
      </c>
      <c r="D50" s="46">
        <f>McLellan!B35</f>
        <v>64107</v>
      </c>
      <c r="E50" s="46">
        <f>'Mt. Carmel'!B25</f>
        <v>41668</v>
      </c>
      <c r="F50" s="46">
        <f>'Coldwater Creek'!B25</f>
        <v>3816</v>
      </c>
      <c r="G50" s="46">
        <f>'Bluff Springs'!B25</f>
        <v>26737</v>
      </c>
      <c r="H50" s="46">
        <f>McDavid!B25</f>
        <v>38559</v>
      </c>
      <c r="I50" s="76"/>
      <c r="J50" s="49">
        <f>Sunniland!B52</f>
        <v>30459</v>
      </c>
      <c r="K50" s="46">
        <f>'Sunoco Felda'!B31</f>
        <v>82636</v>
      </c>
      <c r="L50" s="46">
        <f>'West Felda'!B29</f>
        <v>634923</v>
      </c>
      <c r="M50" s="46">
        <f>'Mid-Felda'!B25</f>
        <v>79221</v>
      </c>
      <c r="N50" s="46">
        <f>'Lake Trafford'!B26</f>
        <v>1790</v>
      </c>
      <c r="O50" s="46">
        <f>'Bear Island'!B25</f>
        <v>337823</v>
      </c>
      <c r="P50" s="46">
        <f>'Lehigh Park'!B25</f>
        <v>168605</v>
      </c>
      <c r="Q50" s="46">
        <f>'Raccoon Point'!B25</f>
        <v>830838</v>
      </c>
      <c r="R50" s="46">
        <f>Corkscrew!B25</f>
        <v>159838</v>
      </c>
      <c r="S50" s="74"/>
      <c r="T50" s="46">
        <f>'Pepper Hammock'!B25</f>
        <v>0</v>
      </c>
      <c r="U50" s="74"/>
      <c r="V50" s="46">
        <f>'Townsend Canal'!B25</f>
        <v>30451</v>
      </c>
      <c r="W50" s="76"/>
      <c r="X50" s="69">
        <f t="shared" si="0"/>
        <v>7723002</v>
      </c>
      <c r="Y50" s="64">
        <f>SUM($X$5:X50)</f>
        <v>511329450</v>
      </c>
    </row>
    <row r="51" spans="1:25" x14ac:dyDescent="0.2">
      <c r="A51" s="44">
        <v>1989</v>
      </c>
      <c r="B51" s="49">
        <f>Jay!B26</f>
        <v>4814354</v>
      </c>
      <c r="C51" s="46">
        <f>BJC!B26</f>
        <v>517142</v>
      </c>
      <c r="D51" s="46">
        <f>McLellan!B36</f>
        <v>44541</v>
      </c>
      <c r="E51" s="46">
        <f>'Mt. Carmel'!B26</f>
        <v>12520</v>
      </c>
      <c r="F51" s="46">
        <f>'Coldwater Creek'!B26</f>
        <v>1766</v>
      </c>
      <c r="G51" s="46">
        <f>'Bluff Springs'!B26</f>
        <v>15889</v>
      </c>
      <c r="H51" s="46">
        <f>McDavid!B26</f>
        <v>82789</v>
      </c>
      <c r="I51" s="76"/>
      <c r="J51" s="49">
        <f>Sunniland!B53</f>
        <v>5325</v>
      </c>
      <c r="K51" s="46">
        <f>'Sunoco Felda'!B32</f>
        <v>36591</v>
      </c>
      <c r="L51" s="46">
        <f>'West Felda'!B30</f>
        <v>494652</v>
      </c>
      <c r="M51" s="46">
        <f>'Mid-Felda'!B26</f>
        <v>77195</v>
      </c>
      <c r="N51" s="46">
        <f>'Lake Trafford'!B27</f>
        <v>0.01</v>
      </c>
      <c r="O51" s="46">
        <f>'Bear Island'!B26</f>
        <v>245024</v>
      </c>
      <c r="P51" s="46">
        <f>'Lehigh Park'!B26</f>
        <v>104109</v>
      </c>
      <c r="Q51" s="46">
        <f>'Raccoon Point'!B26</f>
        <v>682866</v>
      </c>
      <c r="R51" s="46">
        <f>Corkscrew!B26</f>
        <v>108037</v>
      </c>
      <c r="S51" s="74"/>
      <c r="T51" s="46">
        <f>'Pepper Hammock'!B26</f>
        <v>0</v>
      </c>
      <c r="U51" s="74"/>
      <c r="V51" s="46">
        <f>'Townsend Canal'!B26</f>
        <v>45419</v>
      </c>
      <c r="W51" s="76"/>
      <c r="X51" s="69">
        <f t="shared" si="0"/>
        <v>7288219.0099999998</v>
      </c>
      <c r="Y51" s="64">
        <f>SUM($X$5:X51)</f>
        <v>518617669.00999999</v>
      </c>
    </row>
    <row r="52" spans="1:25" x14ac:dyDescent="0.2">
      <c r="A52" s="44">
        <v>1990</v>
      </c>
      <c r="B52" s="49">
        <f>Jay!B27</f>
        <v>3645049</v>
      </c>
      <c r="C52" s="46">
        <f>BJC!B27</f>
        <v>500219</v>
      </c>
      <c r="D52" s="46">
        <f>McLellan!B37</f>
        <v>27745</v>
      </c>
      <c r="E52" s="46">
        <f>'Mt. Carmel'!B27</f>
        <v>20290</v>
      </c>
      <c r="F52" s="46">
        <f>'Coldwater Creek'!B27</f>
        <v>17773</v>
      </c>
      <c r="G52" s="46">
        <f>'Bluff Springs'!B27</f>
        <v>13215</v>
      </c>
      <c r="H52" s="46">
        <f>McDavid!B27</f>
        <v>22085</v>
      </c>
      <c r="I52" s="76"/>
      <c r="J52" s="49">
        <f>Sunniland!B54</f>
        <v>0.01</v>
      </c>
      <c r="K52" s="46">
        <f>'Sunoco Felda'!B33</f>
        <v>28194</v>
      </c>
      <c r="L52" s="46">
        <f>'West Felda'!B31</f>
        <v>379755</v>
      </c>
      <c r="M52" s="46">
        <f>'Mid-Felda'!B27</f>
        <v>70059</v>
      </c>
      <c r="N52" s="46">
        <f>'Lake Trafford'!B28</f>
        <v>138</v>
      </c>
      <c r="O52" s="46">
        <f>'Bear Island'!B27</f>
        <v>186987</v>
      </c>
      <c r="P52" s="46">
        <f>'Lehigh Park'!B27</f>
        <v>56006</v>
      </c>
      <c r="Q52" s="46">
        <f>'Raccoon Point'!B27</f>
        <v>576876</v>
      </c>
      <c r="R52" s="46">
        <f>Corkscrew!B27</f>
        <v>92446</v>
      </c>
      <c r="S52" s="74"/>
      <c r="T52" s="46">
        <f>'Pepper Hammock'!B27</f>
        <v>0</v>
      </c>
      <c r="U52" s="74"/>
      <c r="V52" s="46">
        <f>'Townsend Canal'!B27</f>
        <v>35901</v>
      </c>
      <c r="W52" s="76"/>
      <c r="X52" s="69">
        <f t="shared" si="0"/>
        <v>5672738.0099999998</v>
      </c>
      <c r="Y52" s="64">
        <f>SUM($X$5:X52)</f>
        <v>524290407.01999998</v>
      </c>
    </row>
    <row r="53" spans="1:25" x14ac:dyDescent="0.2">
      <c r="A53" s="44">
        <v>1991</v>
      </c>
      <c r="B53" s="49">
        <f>Jay!B28</f>
        <v>2947539</v>
      </c>
      <c r="C53" s="46">
        <f>BJC!B28</f>
        <v>412269</v>
      </c>
      <c r="D53" s="46">
        <f>McLellan!B38</f>
        <v>38675</v>
      </c>
      <c r="E53" s="46">
        <f>'Mt. Carmel'!B28</f>
        <v>19984</v>
      </c>
      <c r="F53" s="46">
        <f>'Coldwater Creek'!B28</f>
        <v>525</v>
      </c>
      <c r="G53" s="46">
        <f>'Bluff Springs'!B28</f>
        <v>8545</v>
      </c>
      <c r="H53" s="46">
        <f>McDavid!B28</f>
        <v>1982</v>
      </c>
      <c r="I53" s="76"/>
      <c r="J53" s="49">
        <f>Sunniland!B55</f>
        <v>433</v>
      </c>
      <c r="K53" s="46">
        <f>'Sunoco Felda'!B34</f>
        <v>26766</v>
      </c>
      <c r="L53" s="46">
        <f>'West Felda'!B32</f>
        <v>353518</v>
      </c>
      <c r="M53" s="46">
        <f>'Mid-Felda'!B28</f>
        <v>55813</v>
      </c>
      <c r="N53" s="46">
        <f>'Lake Trafford'!B29</f>
        <v>157</v>
      </c>
      <c r="O53" s="46">
        <f>'Bear Island'!B28</f>
        <v>142821</v>
      </c>
      <c r="P53" s="46">
        <f>'Lehigh Park'!B28</f>
        <v>51753</v>
      </c>
      <c r="Q53" s="46">
        <f>'Raccoon Point'!B28</f>
        <v>546552</v>
      </c>
      <c r="R53" s="46">
        <f>Corkscrew!B28</f>
        <v>86547</v>
      </c>
      <c r="S53" s="74"/>
      <c r="T53" s="46">
        <f>'Pepper Hammock'!B28</f>
        <v>0</v>
      </c>
      <c r="U53" s="74"/>
      <c r="V53" s="46">
        <f>'Townsend Canal'!B28</f>
        <v>29624</v>
      </c>
      <c r="W53" s="76"/>
      <c r="X53" s="69">
        <f t="shared" si="0"/>
        <v>4723503</v>
      </c>
      <c r="Y53" s="64">
        <f>SUM($X$5:X53)</f>
        <v>529013910.01999998</v>
      </c>
    </row>
    <row r="54" spans="1:25" x14ac:dyDescent="0.2">
      <c r="A54" s="44">
        <v>1992</v>
      </c>
      <c r="B54" s="49">
        <f>Jay!B29</f>
        <v>3818658</v>
      </c>
      <c r="C54" s="46">
        <f>BJC!B29</f>
        <v>392969</v>
      </c>
      <c r="D54" s="46">
        <f>McLellan!B39</f>
        <v>35927</v>
      </c>
      <c r="E54" s="46">
        <f>'Mt. Carmel'!B29</f>
        <v>10944</v>
      </c>
      <c r="F54" s="46">
        <f>'Coldwater Creek'!B29</f>
        <v>7805</v>
      </c>
      <c r="G54" s="73"/>
      <c r="H54" s="73"/>
      <c r="I54" s="76"/>
      <c r="J54" s="49">
        <f>Sunniland!B56</f>
        <v>0.01</v>
      </c>
      <c r="K54" s="46">
        <f>'Sunoco Felda'!B35</f>
        <v>14605</v>
      </c>
      <c r="L54" s="46">
        <f>'West Felda'!B33</f>
        <v>308706</v>
      </c>
      <c r="M54" s="46">
        <f>'Mid-Felda'!B29</f>
        <v>54148</v>
      </c>
      <c r="N54" s="46">
        <f>'Lake Trafford'!B30</f>
        <v>200</v>
      </c>
      <c r="O54" s="46">
        <f>'Bear Island'!B29</f>
        <v>102486</v>
      </c>
      <c r="P54" s="46">
        <f>'Lehigh Park'!B29</f>
        <v>49064</v>
      </c>
      <c r="Q54" s="46">
        <f>'Raccoon Point'!B29</f>
        <v>512882</v>
      </c>
      <c r="R54" s="46">
        <f>Corkscrew!B29</f>
        <v>84256</v>
      </c>
      <c r="S54" s="74"/>
      <c r="T54" s="46">
        <f>'Pepper Hammock'!B29</f>
        <v>0</v>
      </c>
      <c r="U54" s="74"/>
      <c r="V54" s="46">
        <f>'Townsend Canal'!B29</f>
        <v>30378</v>
      </c>
      <c r="W54" s="76"/>
      <c r="X54" s="69">
        <f t="shared" si="0"/>
        <v>5423028.0099999998</v>
      </c>
      <c r="Y54" s="64">
        <f>SUM($X$5:X54)</f>
        <v>534436938.02999997</v>
      </c>
    </row>
    <row r="55" spans="1:25" x14ac:dyDescent="0.2">
      <c r="A55" s="44">
        <v>1993</v>
      </c>
      <c r="B55" s="49">
        <f>Jay!B30</f>
        <v>3954826</v>
      </c>
      <c r="C55" s="46">
        <f>BJC!B30</f>
        <v>360943</v>
      </c>
      <c r="D55" s="46">
        <f>McLellan!B40</f>
        <v>32901</v>
      </c>
      <c r="E55" s="46">
        <f>'Mt. Carmel'!B30</f>
        <v>28746</v>
      </c>
      <c r="F55" s="46">
        <f>'Coldwater Creek'!B30</f>
        <v>9357</v>
      </c>
      <c r="G55" s="74"/>
      <c r="H55" s="74"/>
      <c r="I55" s="76"/>
      <c r="J55" s="49">
        <f>Sunniland!B57</f>
        <v>0.01</v>
      </c>
      <c r="K55" s="46">
        <f>'Sunoco Felda'!B36</f>
        <v>0</v>
      </c>
      <c r="L55" s="46">
        <f>'West Felda'!B34</f>
        <v>322061</v>
      </c>
      <c r="M55" s="46">
        <f>'Mid-Felda'!B30</f>
        <v>38435</v>
      </c>
      <c r="N55" s="46">
        <f>'Lake Trafford'!B31</f>
        <v>0.01</v>
      </c>
      <c r="O55" s="46">
        <f>'Bear Island'!B30</f>
        <v>97297</v>
      </c>
      <c r="P55" s="46">
        <f>'Lehigh Park'!B30</f>
        <v>47235</v>
      </c>
      <c r="Q55" s="46">
        <f>'Raccoon Point'!B30</f>
        <v>625142</v>
      </c>
      <c r="R55" s="46">
        <f>Corkscrew!B30</f>
        <v>70189</v>
      </c>
      <c r="S55" s="74"/>
      <c r="T55" s="46">
        <f>'Pepper Hammock'!B30</f>
        <v>0</v>
      </c>
      <c r="U55" s="74"/>
      <c r="V55" s="46">
        <f>'Townsend Canal'!B30</f>
        <v>16994</v>
      </c>
      <c r="W55" s="76"/>
      <c r="X55" s="69">
        <f t="shared" si="0"/>
        <v>5604126.0199999996</v>
      </c>
      <c r="Y55" s="64">
        <f>SUM($X$5:X55)</f>
        <v>540041064.04999995</v>
      </c>
    </row>
    <row r="56" spans="1:25" x14ac:dyDescent="0.2">
      <c r="A56" s="44">
        <v>1994</v>
      </c>
      <c r="B56" s="49">
        <f>Jay!B31</f>
        <v>4159336</v>
      </c>
      <c r="C56" s="46">
        <f>BJC!B31</f>
        <v>354722</v>
      </c>
      <c r="D56" s="46">
        <f>McLellan!B41</f>
        <v>24842</v>
      </c>
      <c r="E56" s="46">
        <f>'Mt. Carmel'!B31</f>
        <v>20725</v>
      </c>
      <c r="F56" s="46">
        <f>'Coldwater Creek'!B31</f>
        <v>32699</v>
      </c>
      <c r="G56" s="74"/>
      <c r="H56" s="74"/>
      <c r="I56" s="76"/>
      <c r="J56" s="49">
        <f>Sunniland!B58</f>
        <v>0.01</v>
      </c>
      <c r="K56" s="46">
        <f>'Sunoco Felda'!B37</f>
        <v>0</v>
      </c>
      <c r="L56" s="46">
        <f>'West Felda'!B35</f>
        <v>353456</v>
      </c>
      <c r="M56" s="46">
        <f>'Mid-Felda'!B31</f>
        <v>17074</v>
      </c>
      <c r="N56" s="46">
        <f>'Lake Trafford'!B32</f>
        <v>0.01</v>
      </c>
      <c r="O56" s="46">
        <f>'Bear Island'!B31</f>
        <v>123877</v>
      </c>
      <c r="P56" s="46">
        <f>'Lehigh Park'!B31</f>
        <v>50153</v>
      </c>
      <c r="Q56" s="46">
        <f>'Raccoon Point'!B31</f>
        <v>871897</v>
      </c>
      <c r="R56" s="46">
        <f>Corkscrew!B31</f>
        <v>61667</v>
      </c>
      <c r="S56" s="74"/>
      <c r="T56" s="46">
        <f>'Pepper Hammock'!B31</f>
        <v>0</v>
      </c>
      <c r="U56" s="74"/>
      <c r="V56" s="46">
        <f>'Townsend Canal'!B31</f>
        <v>2590</v>
      </c>
      <c r="W56" s="76"/>
      <c r="X56" s="69">
        <f t="shared" si="0"/>
        <v>6073038.0199999996</v>
      </c>
      <c r="Y56" s="64">
        <f>SUM($X$5:X56)</f>
        <v>546114102.06999993</v>
      </c>
    </row>
    <row r="57" spans="1:25" x14ac:dyDescent="0.2">
      <c r="A57" s="44">
        <v>1995</v>
      </c>
      <c r="B57" s="49">
        <f>Jay!B32</f>
        <v>3810967</v>
      </c>
      <c r="C57" s="46">
        <f>BJC!B32</f>
        <v>301964</v>
      </c>
      <c r="D57" s="46">
        <f>McLellan!B42</f>
        <v>17238</v>
      </c>
      <c r="E57" s="46">
        <f>'Mt. Carmel'!B32</f>
        <v>2737</v>
      </c>
      <c r="F57" s="46">
        <f>'Coldwater Creek'!B32</f>
        <v>2237</v>
      </c>
      <c r="G57" s="74"/>
      <c r="H57" s="74"/>
      <c r="I57" s="76"/>
      <c r="J57" s="49">
        <f>Sunniland!B59</f>
        <v>0.01</v>
      </c>
      <c r="K57" s="73"/>
      <c r="L57" s="46">
        <f>'West Felda'!B36</f>
        <v>357942</v>
      </c>
      <c r="M57" s="46">
        <f>'Mid-Felda'!B32</f>
        <v>10299</v>
      </c>
      <c r="N57" s="46">
        <f>'Lake Trafford'!B33</f>
        <v>0.01</v>
      </c>
      <c r="O57" s="46">
        <f>'Bear Island'!B32</f>
        <v>90125</v>
      </c>
      <c r="P57" s="46">
        <f>'Lehigh Park'!B32</f>
        <v>43271</v>
      </c>
      <c r="Q57" s="46">
        <f>'Raccoon Point'!B32</f>
        <v>991719</v>
      </c>
      <c r="R57" s="46">
        <f>Corkscrew!B32</f>
        <v>47136</v>
      </c>
      <c r="S57" s="74"/>
      <c r="T57" s="46">
        <f>'Pepper Hammock'!B32</f>
        <v>0</v>
      </c>
      <c r="U57" s="74"/>
      <c r="V57" s="46">
        <f>'Townsend Canal'!B32</f>
        <v>4816</v>
      </c>
      <c r="W57" s="76"/>
      <c r="X57" s="69">
        <f t="shared" si="0"/>
        <v>5680451.0199999996</v>
      </c>
      <c r="Y57" s="64">
        <f>SUM($X$5:X57)</f>
        <v>551794553.08999991</v>
      </c>
    </row>
    <row r="58" spans="1:25" x14ac:dyDescent="0.2">
      <c r="A58" s="44">
        <v>1996</v>
      </c>
      <c r="B58" s="49">
        <f>Jay!B33</f>
        <v>3895660</v>
      </c>
      <c r="C58" s="46">
        <f>BJC!B33</f>
        <v>272750</v>
      </c>
      <c r="D58" s="46">
        <f>McLellan!B43</f>
        <v>17594</v>
      </c>
      <c r="E58" s="46">
        <f>'Mt. Carmel'!B33</f>
        <v>76</v>
      </c>
      <c r="F58" s="73"/>
      <c r="G58" s="74"/>
      <c r="H58" s="74"/>
      <c r="I58" s="76"/>
      <c r="J58" s="49">
        <f>Sunniland!B60</f>
        <v>0.01</v>
      </c>
      <c r="K58" s="74"/>
      <c r="L58" s="46">
        <f>'West Felda'!B37</f>
        <v>348892</v>
      </c>
      <c r="M58" s="46">
        <f>'Mid-Felda'!B33</f>
        <v>18850</v>
      </c>
      <c r="N58" s="46">
        <f>'Lake Trafford'!B34</f>
        <v>1423</v>
      </c>
      <c r="O58" s="46">
        <f>'Bear Island'!B33</f>
        <v>95331</v>
      </c>
      <c r="P58" s="46">
        <f>'Lehigh Park'!B33</f>
        <v>52941</v>
      </c>
      <c r="Q58" s="46">
        <f>'Raccoon Point'!B33</f>
        <v>1536131</v>
      </c>
      <c r="R58" s="46">
        <f>Corkscrew!B33</f>
        <v>48474</v>
      </c>
      <c r="S58" s="74"/>
      <c r="T58" s="46">
        <f>'Pepper Hammock'!B33</f>
        <v>0</v>
      </c>
      <c r="U58" s="74"/>
      <c r="V58" s="46">
        <f>'Townsend Canal'!B33</f>
        <v>3832</v>
      </c>
      <c r="W58" s="76"/>
      <c r="X58" s="69">
        <f t="shared" si="0"/>
        <v>6291954.0099999998</v>
      </c>
      <c r="Y58" s="64">
        <f>SUM($X$5:X58)</f>
        <v>558086507.0999999</v>
      </c>
    </row>
    <row r="59" spans="1:25" x14ac:dyDescent="0.2">
      <c r="A59" s="44">
        <v>1997</v>
      </c>
      <c r="B59" s="49">
        <f>Jay!B34</f>
        <v>3759700</v>
      </c>
      <c r="C59" s="46">
        <f>BJC!B34</f>
        <v>260560</v>
      </c>
      <c r="D59" s="46">
        <f>McLellan!B44</f>
        <v>15112</v>
      </c>
      <c r="E59" s="73"/>
      <c r="F59" s="74"/>
      <c r="G59" s="74"/>
      <c r="H59" s="74"/>
      <c r="I59" s="76"/>
      <c r="J59" s="49">
        <f>Sunniland!B61</f>
        <v>2044</v>
      </c>
      <c r="K59" s="74"/>
      <c r="L59" s="46">
        <f>'West Felda'!B38</f>
        <v>513332</v>
      </c>
      <c r="M59" s="46">
        <f>'Mid-Felda'!B34</f>
        <v>8815</v>
      </c>
      <c r="N59" s="46">
        <f>'Lake Trafford'!B35</f>
        <v>1022</v>
      </c>
      <c r="O59" s="46">
        <f>'Bear Island'!B34</f>
        <v>207417</v>
      </c>
      <c r="P59" s="46">
        <f>'Lehigh Park'!B34</f>
        <v>53177</v>
      </c>
      <c r="Q59" s="46">
        <f>'Raccoon Point'!B34</f>
        <v>1506177</v>
      </c>
      <c r="R59" s="46">
        <f>Corkscrew!B34</f>
        <v>49142</v>
      </c>
      <c r="S59" s="74"/>
      <c r="T59" s="73"/>
      <c r="U59" s="74"/>
      <c r="V59" s="46">
        <f>'Townsend Canal'!B34</f>
        <v>4273</v>
      </c>
      <c r="W59" s="76"/>
      <c r="X59" s="69">
        <f t="shared" si="0"/>
        <v>6380771</v>
      </c>
      <c r="Y59" s="64">
        <f>SUM($X$5:X59)</f>
        <v>564467278.0999999</v>
      </c>
    </row>
    <row r="60" spans="1:25" x14ac:dyDescent="0.2">
      <c r="A60" s="44">
        <v>1998</v>
      </c>
      <c r="B60" s="49">
        <f>Jay!B35</f>
        <v>3592132</v>
      </c>
      <c r="C60" s="46">
        <f>BJC!B35</f>
        <v>264604</v>
      </c>
      <c r="D60" s="46">
        <f>McLellan!B45</f>
        <v>14506</v>
      </c>
      <c r="E60" s="74"/>
      <c r="F60" s="74"/>
      <c r="G60" s="74"/>
      <c r="H60" s="74"/>
      <c r="I60" s="76"/>
      <c r="J60" s="49">
        <f>Sunniland!B62</f>
        <v>2461</v>
      </c>
      <c r="K60" s="74"/>
      <c r="L60" s="46">
        <f>'West Felda'!B39</f>
        <v>462007</v>
      </c>
      <c r="M60" s="46">
        <f>'Mid-Felda'!B35</f>
        <v>6069</v>
      </c>
      <c r="N60" s="46">
        <f>'Lake Trafford'!B36</f>
        <v>822</v>
      </c>
      <c r="O60" s="46">
        <f>'Bear Island'!B35</f>
        <v>119536</v>
      </c>
      <c r="P60" s="46">
        <f>'Lehigh Park'!B35</f>
        <v>49151</v>
      </c>
      <c r="Q60" s="46">
        <f>'Raccoon Point'!B35</f>
        <v>1439689</v>
      </c>
      <c r="R60" s="46">
        <f>Corkscrew!B35</f>
        <v>19843</v>
      </c>
      <c r="S60" s="74"/>
      <c r="T60" s="74"/>
      <c r="U60" s="74"/>
      <c r="V60" s="46">
        <f>'Townsend Canal'!B35</f>
        <v>0</v>
      </c>
      <c r="W60" s="76"/>
      <c r="X60" s="69">
        <f t="shared" si="0"/>
        <v>5970820</v>
      </c>
      <c r="Y60" s="64">
        <f>SUM($X$5:X60)</f>
        <v>570438098.0999999</v>
      </c>
    </row>
    <row r="61" spans="1:25" x14ac:dyDescent="0.2">
      <c r="A61" s="44">
        <v>1999</v>
      </c>
      <c r="B61" s="49">
        <f>Jay!B36</f>
        <v>3540332</v>
      </c>
      <c r="C61" s="46">
        <f>BJC!B36</f>
        <v>208334</v>
      </c>
      <c r="D61" s="46">
        <f>McLellan!B46</f>
        <v>12087</v>
      </c>
      <c r="E61" s="74"/>
      <c r="F61" s="74"/>
      <c r="G61" s="74"/>
      <c r="H61" s="74"/>
      <c r="I61" s="76"/>
      <c r="J61" s="49">
        <f>Sunniland!B63</f>
        <v>0.01</v>
      </c>
      <c r="K61" s="74"/>
      <c r="L61" s="46">
        <f>'West Felda'!B40</f>
        <v>283639</v>
      </c>
      <c r="M61" s="46">
        <f>'Mid-Felda'!B36</f>
        <v>50</v>
      </c>
      <c r="N61" s="46">
        <f>'Lake Trafford'!B37</f>
        <v>1082</v>
      </c>
      <c r="O61" s="46">
        <f>'Bear Island'!B36</f>
        <v>30120</v>
      </c>
      <c r="P61" s="46">
        <f>'Lehigh Park'!B36</f>
        <v>44537</v>
      </c>
      <c r="Q61" s="46">
        <f>'Raccoon Point'!B36</f>
        <v>745835</v>
      </c>
      <c r="R61" s="46">
        <f>Corkscrew!B36</f>
        <v>22565</v>
      </c>
      <c r="S61" s="74"/>
      <c r="T61" s="74"/>
      <c r="U61" s="74"/>
      <c r="V61" s="46">
        <f>'Townsend Canal'!B36</f>
        <v>0</v>
      </c>
      <c r="W61" s="76"/>
      <c r="X61" s="69">
        <f t="shared" si="0"/>
        <v>4888581.01</v>
      </c>
      <c r="Y61" s="64">
        <f>SUM($X$5:X61)</f>
        <v>575326679.1099999</v>
      </c>
    </row>
    <row r="62" spans="1:25" x14ac:dyDescent="0.2">
      <c r="A62" s="44">
        <v>2000</v>
      </c>
      <c r="B62" s="49">
        <f>Jay!B37</f>
        <v>3385659</v>
      </c>
      <c r="C62" s="46">
        <f>BJC!B37</f>
        <v>179095</v>
      </c>
      <c r="D62" s="46">
        <f>McLellan!B47</f>
        <v>14402</v>
      </c>
      <c r="E62" s="74"/>
      <c r="F62" s="74"/>
      <c r="G62" s="74"/>
      <c r="H62" s="74"/>
      <c r="I62" s="76"/>
      <c r="J62" s="49">
        <f>Sunniland!B64</f>
        <v>0.01</v>
      </c>
      <c r="K62" s="74"/>
      <c r="L62" s="46">
        <f>'West Felda'!B41</f>
        <v>269603</v>
      </c>
      <c r="M62" s="46">
        <f>'Mid-Felda'!B37</f>
        <v>100</v>
      </c>
      <c r="N62" s="46">
        <f>'Lake Trafford'!B38</f>
        <v>501</v>
      </c>
      <c r="O62" s="46">
        <f>'Bear Island'!B37</f>
        <v>85180</v>
      </c>
      <c r="P62" s="46">
        <f>'Lehigh Park'!B37</f>
        <v>41352</v>
      </c>
      <c r="Q62" s="46">
        <f>'Raccoon Point'!B37</f>
        <v>597853</v>
      </c>
      <c r="R62" s="46">
        <f>Corkscrew!B37</f>
        <v>50874</v>
      </c>
      <c r="S62" s="74"/>
      <c r="T62" s="74"/>
      <c r="U62" s="74"/>
      <c r="V62" s="73"/>
      <c r="W62" s="76"/>
      <c r="X62" s="69">
        <f t="shared" si="0"/>
        <v>4624619.01</v>
      </c>
      <c r="Y62" s="64">
        <f>SUM($X$5:X62)</f>
        <v>579951298.11999989</v>
      </c>
    </row>
    <row r="63" spans="1:25" x14ac:dyDescent="0.2">
      <c r="A63" s="44">
        <v>2001</v>
      </c>
      <c r="B63" s="49">
        <f>Jay!B38</f>
        <v>3106905</v>
      </c>
      <c r="C63" s="46">
        <f>BJC!B38</f>
        <v>131199</v>
      </c>
      <c r="D63" s="46">
        <f>McLellan!B48</f>
        <v>9503</v>
      </c>
      <c r="E63" s="74"/>
      <c r="F63" s="74"/>
      <c r="G63" s="74"/>
      <c r="H63" s="74"/>
      <c r="I63" s="76"/>
      <c r="J63" s="49">
        <f>Sunniland!B65</f>
        <v>9711</v>
      </c>
      <c r="K63" s="74"/>
      <c r="L63" s="46">
        <f>'West Felda'!B42</f>
        <v>277692</v>
      </c>
      <c r="M63" s="46">
        <f>'Mid-Felda'!B38</f>
        <v>0</v>
      </c>
      <c r="N63" s="46">
        <f>'Lake Trafford'!B39</f>
        <v>4295</v>
      </c>
      <c r="O63" s="46">
        <f>'Bear Island'!B38</f>
        <v>179102</v>
      </c>
      <c r="P63" s="46">
        <f>'Lehigh Park'!B38</f>
        <v>23353</v>
      </c>
      <c r="Q63" s="46">
        <f>'Raccoon Point'!B38</f>
        <v>624686</v>
      </c>
      <c r="R63" s="46">
        <f>Corkscrew!B38</f>
        <v>59186</v>
      </c>
      <c r="S63" s="74"/>
      <c r="T63" s="74"/>
      <c r="U63" s="74"/>
      <c r="V63" s="74"/>
      <c r="W63" s="76"/>
      <c r="X63" s="69">
        <f t="shared" si="0"/>
        <v>4425632</v>
      </c>
      <c r="Y63" s="64">
        <f>SUM($X$5:X63)</f>
        <v>584376930.11999989</v>
      </c>
    </row>
    <row r="64" spans="1:25" x14ac:dyDescent="0.2">
      <c r="A64" s="44">
        <v>2002</v>
      </c>
      <c r="B64" s="49">
        <f>Jay!B39</f>
        <v>2466319</v>
      </c>
      <c r="C64" s="46">
        <f>BJC!B39</f>
        <v>14234</v>
      </c>
      <c r="D64" s="46">
        <f>McLellan!B49</f>
        <v>5234</v>
      </c>
      <c r="E64" s="74"/>
      <c r="F64" s="74"/>
      <c r="G64" s="74"/>
      <c r="H64" s="74"/>
      <c r="I64" s="76"/>
      <c r="J64" s="49">
        <f>Sunniland!B66</f>
        <v>9060</v>
      </c>
      <c r="K64" s="74"/>
      <c r="L64" s="46">
        <f>'West Felda'!B43</f>
        <v>282309</v>
      </c>
      <c r="M64" s="46">
        <f>'Mid-Felda'!B39</f>
        <v>0</v>
      </c>
      <c r="N64" s="46">
        <f>'Lake Trafford'!B40</f>
        <v>2682</v>
      </c>
      <c r="O64" s="46">
        <f>'Bear Island'!B39</f>
        <v>165345</v>
      </c>
      <c r="P64" s="46">
        <f>'Lehigh Park'!B39</f>
        <v>34603</v>
      </c>
      <c r="Q64" s="46">
        <f>'Raccoon Point'!B39</f>
        <v>629957</v>
      </c>
      <c r="R64" s="46">
        <f>Corkscrew!B39</f>
        <v>46561</v>
      </c>
      <c r="S64" s="74"/>
      <c r="T64" s="74"/>
      <c r="U64" s="74"/>
      <c r="V64" s="74"/>
      <c r="W64" s="76"/>
      <c r="X64" s="69">
        <f t="shared" si="0"/>
        <v>3656304</v>
      </c>
      <c r="Y64" s="64">
        <f>SUM($X$5:X64)</f>
        <v>588033234.11999989</v>
      </c>
    </row>
    <row r="65" spans="1:25" x14ac:dyDescent="0.2">
      <c r="A65" s="44">
        <v>2003</v>
      </c>
      <c r="B65" s="49">
        <f>Jay!B40</f>
        <v>2230230</v>
      </c>
      <c r="C65" s="46">
        <f>BJC!B40</f>
        <v>0</v>
      </c>
      <c r="D65" s="46">
        <f>McLellan!B50</f>
        <v>48</v>
      </c>
      <c r="E65" s="74"/>
      <c r="F65" s="74"/>
      <c r="G65" s="74"/>
      <c r="H65" s="74"/>
      <c r="I65" s="76"/>
      <c r="J65" s="49">
        <f>Sunniland!B67</f>
        <v>7906</v>
      </c>
      <c r="K65" s="74"/>
      <c r="L65" s="46">
        <f>'West Felda'!B44</f>
        <v>282262</v>
      </c>
      <c r="M65" s="46">
        <f>'Mid-Felda'!B40</f>
        <v>0</v>
      </c>
      <c r="N65" s="46">
        <f>'Lake Trafford'!B41</f>
        <v>1221</v>
      </c>
      <c r="O65" s="46">
        <f>'Bear Island'!B40</f>
        <v>138650</v>
      </c>
      <c r="P65" s="46">
        <f>'Lehigh Park'!B40</f>
        <v>18609</v>
      </c>
      <c r="Q65" s="46">
        <f>'Raccoon Point'!B40</f>
        <v>545036</v>
      </c>
      <c r="R65" s="46">
        <f>Corkscrew!B40</f>
        <v>38257</v>
      </c>
      <c r="S65" s="74"/>
      <c r="T65" s="74"/>
      <c r="U65" s="74"/>
      <c r="V65" s="74"/>
      <c r="W65" s="76"/>
      <c r="X65" s="69">
        <f t="shared" si="0"/>
        <v>3262219</v>
      </c>
      <c r="Y65" s="64">
        <f>SUM($X$5:X65)</f>
        <v>591295453.11999989</v>
      </c>
    </row>
    <row r="66" spans="1:25" x14ac:dyDescent="0.2">
      <c r="A66" s="44">
        <v>2004</v>
      </c>
      <c r="B66" s="49">
        <f>Jay!B41</f>
        <v>1947583</v>
      </c>
      <c r="C66" s="46">
        <f>BJC!B41</f>
        <v>46314</v>
      </c>
      <c r="D66" s="46">
        <f>McLellan!B51</f>
        <v>9</v>
      </c>
      <c r="E66" s="74"/>
      <c r="F66" s="74"/>
      <c r="G66" s="74"/>
      <c r="H66" s="74"/>
      <c r="I66" s="76"/>
      <c r="J66" s="49">
        <f>Sunniland!B68</f>
        <v>9155</v>
      </c>
      <c r="K66" s="74"/>
      <c r="L66" s="46">
        <f>'West Felda'!B45</f>
        <v>261712</v>
      </c>
      <c r="M66" s="46">
        <f>'Mid-Felda'!B41</f>
        <v>0</v>
      </c>
      <c r="N66" s="46">
        <f>'Lake Trafford'!B42</f>
        <v>376</v>
      </c>
      <c r="O66" s="46">
        <f>'Bear Island'!B41</f>
        <v>104087</v>
      </c>
      <c r="P66" s="46">
        <f>'Lehigh Park'!B41</f>
        <v>31669</v>
      </c>
      <c r="Q66" s="46">
        <f>'Raccoon Point'!B41</f>
        <v>444796</v>
      </c>
      <c r="R66" s="46">
        <f>Corkscrew!B41</f>
        <v>29684</v>
      </c>
      <c r="S66" s="74"/>
      <c r="T66" s="74"/>
      <c r="U66" s="74"/>
      <c r="V66" s="74"/>
      <c r="W66" s="76"/>
      <c r="X66" s="69">
        <f t="shared" si="0"/>
        <v>2875385</v>
      </c>
      <c r="Y66" s="64">
        <f>SUM($X$5:X66)</f>
        <v>594170838.11999989</v>
      </c>
    </row>
    <row r="67" spans="1:25" x14ac:dyDescent="0.2">
      <c r="A67" s="44">
        <v>2005</v>
      </c>
      <c r="B67" s="49">
        <f>Jay!B42</f>
        <v>1632289</v>
      </c>
      <c r="C67" s="46">
        <f>BJC!B42</f>
        <v>86587</v>
      </c>
      <c r="D67" s="46">
        <f>McLellan!B52</f>
        <v>0</v>
      </c>
      <c r="E67" s="74"/>
      <c r="F67" s="74"/>
      <c r="G67" s="74"/>
      <c r="H67" s="74"/>
      <c r="I67" s="76"/>
      <c r="J67" s="49">
        <f>Sunniland!B69</f>
        <v>11758</v>
      </c>
      <c r="K67" s="74"/>
      <c r="L67" s="46">
        <f>'West Felda'!B46</f>
        <v>239954</v>
      </c>
      <c r="M67" s="46">
        <f>'Mid-Felda'!B42</f>
        <v>0</v>
      </c>
      <c r="N67" s="46">
        <f>'Lake Trafford'!B43</f>
        <v>430</v>
      </c>
      <c r="O67" s="46">
        <f>'Bear Island'!B42</f>
        <v>135402</v>
      </c>
      <c r="P67" s="46">
        <f>'Lehigh Park'!B42</f>
        <v>20579</v>
      </c>
      <c r="Q67" s="46">
        <f>'Raccoon Point'!B42</f>
        <v>427622</v>
      </c>
      <c r="R67" s="46">
        <f>Corkscrew!B42</f>
        <v>30092</v>
      </c>
      <c r="S67" s="74"/>
      <c r="T67" s="74"/>
      <c r="U67" s="74"/>
      <c r="V67" s="74"/>
      <c r="W67" s="76"/>
      <c r="X67" s="69">
        <f t="shared" si="0"/>
        <v>2584713</v>
      </c>
      <c r="Y67" s="64">
        <f>SUM($X$5:X67)</f>
        <v>596755551.11999989</v>
      </c>
    </row>
    <row r="68" spans="1:25" x14ac:dyDescent="0.2">
      <c r="A68" s="44">
        <v>2006</v>
      </c>
      <c r="B68" s="49">
        <f>Jay!B43</f>
        <v>1402653</v>
      </c>
      <c r="C68" s="46">
        <f>BJC!B43</f>
        <v>103839</v>
      </c>
      <c r="D68" s="46">
        <f>McLellan!B53</f>
        <v>77</v>
      </c>
      <c r="E68" s="74"/>
      <c r="F68" s="74"/>
      <c r="G68" s="74"/>
      <c r="H68" s="74"/>
      <c r="I68" s="76"/>
      <c r="J68" s="49">
        <f>Sunniland!B70</f>
        <v>11977</v>
      </c>
      <c r="K68" s="74"/>
      <c r="L68" s="46">
        <f>'West Felda'!B47</f>
        <v>260770</v>
      </c>
      <c r="M68" s="46">
        <f>'Mid-Felda'!B43</f>
        <v>0</v>
      </c>
      <c r="N68" s="46">
        <f>'Lake Trafford'!B44</f>
        <v>458</v>
      </c>
      <c r="O68" s="46">
        <f>'Bear Island'!B43</f>
        <v>121678</v>
      </c>
      <c r="P68" s="46">
        <f>'Lehigh Park'!B43</f>
        <v>32917</v>
      </c>
      <c r="Q68" s="46">
        <f>'Raccoon Point'!B43</f>
        <v>396055</v>
      </c>
      <c r="R68" s="46">
        <f>Corkscrew!B43</f>
        <v>29429</v>
      </c>
      <c r="S68" s="74"/>
      <c r="T68" s="74"/>
      <c r="U68" s="74"/>
      <c r="V68" s="74"/>
      <c r="W68" s="76"/>
      <c r="X68" s="69">
        <f t="shared" si="0"/>
        <v>2359853</v>
      </c>
      <c r="Y68" s="64">
        <f>SUM($X$5:X68)</f>
        <v>599115404.11999989</v>
      </c>
    </row>
    <row r="69" spans="1:25" x14ac:dyDescent="0.2">
      <c r="A69" s="44">
        <v>2007</v>
      </c>
      <c r="B69" s="49">
        <f>Jay!B44</f>
        <v>1244895</v>
      </c>
      <c r="C69" s="46">
        <f>BJC!B44</f>
        <v>93813</v>
      </c>
      <c r="D69" s="46">
        <f>McLellan!B54</f>
        <v>0</v>
      </c>
      <c r="E69" s="74"/>
      <c r="F69" s="74"/>
      <c r="G69" s="74"/>
      <c r="H69" s="74"/>
      <c r="I69" s="76"/>
      <c r="J69" s="49">
        <f>Sunniland!B71</f>
        <v>7388</v>
      </c>
      <c r="K69" s="74"/>
      <c r="L69" s="46">
        <f>'West Felda'!B48</f>
        <v>210597</v>
      </c>
      <c r="M69" s="46">
        <f>'Mid-Felda'!B44</f>
        <v>0</v>
      </c>
      <c r="N69" s="46">
        <f>'Lake Trafford'!B45</f>
        <v>1047</v>
      </c>
      <c r="O69" s="46">
        <f>'Bear Island'!B44</f>
        <v>90345</v>
      </c>
      <c r="P69" s="46">
        <f>'Lehigh Park'!B44</f>
        <v>31993</v>
      </c>
      <c r="Q69" s="46">
        <f>'Raccoon Point'!B44</f>
        <v>371026</v>
      </c>
      <c r="R69" s="46">
        <f>Corkscrew!B44</f>
        <v>26669</v>
      </c>
      <c r="S69" s="74"/>
      <c r="T69" s="74"/>
      <c r="U69" s="74"/>
      <c r="V69" s="74"/>
      <c r="W69" s="76"/>
      <c r="X69" s="69">
        <f t="shared" si="0"/>
        <v>2077773</v>
      </c>
      <c r="Y69" s="64">
        <f>SUM($X$5:X69)</f>
        <v>601193177.11999989</v>
      </c>
    </row>
    <row r="70" spans="1:25" x14ac:dyDescent="0.2">
      <c r="A70" s="44">
        <v>2008</v>
      </c>
      <c r="B70" s="49">
        <f>Jay!B45</f>
        <v>1143918</v>
      </c>
      <c r="C70" s="46">
        <f>BJC!B45</f>
        <v>88144</v>
      </c>
      <c r="D70" s="46">
        <f>McLellan!B55</f>
        <v>0</v>
      </c>
      <c r="E70" s="74"/>
      <c r="F70" s="74"/>
      <c r="G70" s="74"/>
      <c r="H70" s="74"/>
      <c r="I70" s="76"/>
      <c r="J70" s="49">
        <f>Sunniland!B72</f>
        <v>17237</v>
      </c>
      <c r="K70" s="74"/>
      <c r="L70" s="46">
        <f>'West Felda'!B49</f>
        <v>196092</v>
      </c>
      <c r="M70" s="46">
        <f>'Mid-Felda'!B45</f>
        <v>0</v>
      </c>
      <c r="N70" s="46">
        <f>'Lake Trafford'!B46</f>
        <v>4089</v>
      </c>
      <c r="O70" s="46">
        <f>'Bear Island'!B45</f>
        <v>81722</v>
      </c>
      <c r="P70" s="46">
        <f>'Lehigh Park'!B45</f>
        <v>27192</v>
      </c>
      <c r="Q70" s="46">
        <f>'Raccoon Point'!B45</f>
        <v>380204</v>
      </c>
      <c r="R70" s="46">
        <f>Corkscrew!B45</f>
        <v>16923</v>
      </c>
      <c r="S70" s="74"/>
      <c r="T70" s="74"/>
      <c r="U70" s="74"/>
      <c r="V70" s="74"/>
      <c r="W70" s="76"/>
      <c r="X70" s="69">
        <f t="shared" ref="X70:X78" si="1">SUM(B70:W70)</f>
        <v>1955521</v>
      </c>
      <c r="Y70" s="64">
        <f>SUM($X$5:X70)</f>
        <v>603148698.11999989</v>
      </c>
    </row>
    <row r="71" spans="1:25" x14ac:dyDescent="0.2">
      <c r="A71" s="44">
        <v>2009</v>
      </c>
      <c r="B71" s="49">
        <f>Jay!B46</f>
        <v>12419</v>
      </c>
      <c r="C71" s="46">
        <f>BJC!B46</f>
        <v>69387</v>
      </c>
      <c r="D71" s="46">
        <f>McLellan!B56</f>
        <v>0</v>
      </c>
      <c r="E71" s="74"/>
      <c r="F71" s="74"/>
      <c r="G71" s="74"/>
      <c r="H71" s="74"/>
      <c r="I71" s="76"/>
      <c r="J71" s="49">
        <f>Sunniland!B73</f>
        <v>6639</v>
      </c>
      <c r="K71" s="74"/>
      <c r="L71" s="46">
        <f>'West Felda'!B50</f>
        <v>167601</v>
      </c>
      <c r="M71" s="46">
        <f>'Mid-Felda'!B46</f>
        <v>0</v>
      </c>
      <c r="N71" s="46">
        <f>'Lake Trafford'!B47</f>
        <v>2415</v>
      </c>
      <c r="O71" s="46">
        <f>'Bear Island'!B46</f>
        <v>59613</v>
      </c>
      <c r="P71" s="46">
        <f>'Lehigh Park'!B46</f>
        <v>27332</v>
      </c>
      <c r="Q71" s="46">
        <f>'Raccoon Point'!B46</f>
        <v>328592</v>
      </c>
      <c r="R71" s="46">
        <f>Corkscrew!B46</f>
        <v>22377</v>
      </c>
      <c r="S71" s="74"/>
      <c r="T71" s="74"/>
      <c r="U71" s="74"/>
      <c r="V71" s="74"/>
      <c r="W71" s="76"/>
      <c r="X71" s="69">
        <f t="shared" si="1"/>
        <v>696375</v>
      </c>
      <c r="Y71" s="64">
        <f>SUM($X$5:X71)</f>
        <v>603845073.11999989</v>
      </c>
    </row>
    <row r="72" spans="1:25" x14ac:dyDescent="0.2">
      <c r="A72" s="44">
        <v>2010</v>
      </c>
      <c r="B72" s="49">
        <f>Jay!B47</f>
        <v>913841</v>
      </c>
      <c r="C72" s="46">
        <f>BJC!B47</f>
        <v>88241</v>
      </c>
      <c r="D72" s="46">
        <f>McLellan!B57</f>
        <v>0</v>
      </c>
      <c r="E72" s="74"/>
      <c r="F72" s="74"/>
      <c r="G72" s="74"/>
      <c r="H72" s="74"/>
      <c r="I72" s="76"/>
      <c r="J72" s="49">
        <f>Sunniland!B74</f>
        <v>8668</v>
      </c>
      <c r="K72" s="74"/>
      <c r="L72" s="46">
        <f>'West Felda'!B51</f>
        <v>161005</v>
      </c>
      <c r="M72" s="46">
        <f>'Mid-Felda'!B47</f>
        <v>0</v>
      </c>
      <c r="N72" s="46">
        <f>'Lake Trafford'!B48</f>
        <v>1702</v>
      </c>
      <c r="O72" s="46">
        <f>'Bear Island'!B47</f>
        <v>76779</v>
      </c>
      <c r="P72" s="46">
        <f>'Lehigh Park'!B47</f>
        <v>24897</v>
      </c>
      <c r="Q72" s="46">
        <f>'Raccoon Point'!B47</f>
        <v>462209</v>
      </c>
      <c r="R72" s="46">
        <f>Corkscrew!B47</f>
        <v>40025</v>
      </c>
      <c r="S72" s="74"/>
      <c r="T72" s="74"/>
      <c r="U72" s="74"/>
      <c r="V72" s="74"/>
      <c r="W72" s="76"/>
      <c r="X72" s="69">
        <f t="shared" si="1"/>
        <v>1777367</v>
      </c>
      <c r="Y72" s="64">
        <f>SUM($X$5:X72)</f>
        <v>605622440.11999989</v>
      </c>
    </row>
    <row r="73" spans="1:25" x14ac:dyDescent="0.2">
      <c r="A73" s="44">
        <v>2011</v>
      </c>
      <c r="B73" s="49">
        <f>Jay!B48</f>
        <v>1103626</v>
      </c>
      <c r="C73" s="46">
        <f>BJC!B48</f>
        <v>98850</v>
      </c>
      <c r="D73" s="46">
        <f>McLellan!B58</f>
        <v>0</v>
      </c>
      <c r="E73" s="74"/>
      <c r="F73" s="74"/>
      <c r="G73" s="74"/>
      <c r="H73" s="74"/>
      <c r="I73" s="76"/>
      <c r="J73" s="49">
        <f>Sunniland!B75</f>
        <v>0.01</v>
      </c>
      <c r="K73" s="74"/>
      <c r="L73" s="46">
        <f>'West Felda'!B52</f>
        <v>183399</v>
      </c>
      <c r="M73" s="46">
        <f>'Mid-Felda'!B48</f>
        <v>0</v>
      </c>
      <c r="N73" s="73"/>
      <c r="O73" s="46">
        <f>'Bear Island'!B48</f>
        <v>64034</v>
      </c>
      <c r="P73" s="46">
        <f>'Lehigh Park'!B48</f>
        <v>25499</v>
      </c>
      <c r="Q73" s="46">
        <f>'Raccoon Point'!B48</f>
        <v>511391</v>
      </c>
      <c r="R73" s="46">
        <f>Corkscrew!B48</f>
        <v>36655</v>
      </c>
      <c r="S73" s="72"/>
      <c r="T73" s="74"/>
      <c r="U73" s="74"/>
      <c r="V73" s="74"/>
      <c r="W73" s="76"/>
      <c r="X73" s="69">
        <f t="shared" si="1"/>
        <v>2023454.01</v>
      </c>
      <c r="Y73" s="64">
        <f>SUM($X$5:X73)</f>
        <v>607645894.12999988</v>
      </c>
    </row>
    <row r="74" spans="1:25" x14ac:dyDescent="0.2">
      <c r="A74" s="44">
        <v>2012</v>
      </c>
      <c r="B74" s="49">
        <f>Jay!B49</f>
        <v>1219898</v>
      </c>
      <c r="C74" s="46">
        <f>BJC!B49</f>
        <v>82680</v>
      </c>
      <c r="D74" s="46">
        <f>McLellan!B59</f>
        <v>0</v>
      </c>
      <c r="E74" s="74"/>
      <c r="F74" s="74"/>
      <c r="G74" s="74"/>
      <c r="H74" s="74"/>
      <c r="I74" s="76"/>
      <c r="J74" s="49">
        <f>Sunniland!B76</f>
        <v>0.01</v>
      </c>
      <c r="K74" s="74"/>
      <c r="L74" s="46">
        <f>'West Felda'!B53</f>
        <v>239547</v>
      </c>
      <c r="M74" s="46">
        <f>'Mid-Felda'!B49</f>
        <v>0</v>
      </c>
      <c r="N74" s="74"/>
      <c r="O74" s="46">
        <f>'Bear Island'!B49</f>
        <v>60451</v>
      </c>
      <c r="P74" s="46">
        <f>'Lehigh Park'!B49</f>
        <v>26993</v>
      </c>
      <c r="Q74" s="46">
        <f>'Raccoon Point'!B49</f>
        <v>504582</v>
      </c>
      <c r="R74" s="46">
        <f>Corkscrew!B49</f>
        <v>36993</v>
      </c>
      <c r="S74" s="72"/>
      <c r="T74" s="74"/>
      <c r="U74" s="74"/>
      <c r="V74" s="74"/>
      <c r="W74" s="76"/>
      <c r="X74" s="69">
        <f t="shared" si="1"/>
        <v>2171144.0099999998</v>
      </c>
      <c r="Y74" s="64">
        <f>SUM($X$5:X74)</f>
        <v>609817038.13999987</v>
      </c>
    </row>
    <row r="75" spans="1:25" x14ac:dyDescent="0.2">
      <c r="A75" s="44">
        <v>2013</v>
      </c>
      <c r="B75" s="49">
        <f>Jay!B50</f>
        <v>1340826</v>
      </c>
      <c r="C75" s="46">
        <f>BJC!B50</f>
        <v>88916</v>
      </c>
      <c r="D75" s="71"/>
      <c r="E75" s="74"/>
      <c r="F75" s="74"/>
      <c r="G75" s="74"/>
      <c r="H75" s="74"/>
      <c r="I75" s="76"/>
      <c r="J75" s="49">
        <f>Sunniland!B77</f>
        <v>0.01</v>
      </c>
      <c r="K75" s="74"/>
      <c r="L75" s="46">
        <f>'West Felda'!B54</f>
        <v>225062</v>
      </c>
      <c r="M75" s="46">
        <f>'Mid-Felda'!B50</f>
        <v>0</v>
      </c>
      <c r="N75" s="74"/>
      <c r="O75" s="46">
        <f>'Bear Island'!B50</f>
        <v>70913</v>
      </c>
      <c r="P75" s="46">
        <f>'Lehigh Park'!B50</f>
        <v>19080</v>
      </c>
      <c r="Q75" s="46">
        <f>'Raccoon Point'!B50</f>
        <v>401102</v>
      </c>
      <c r="R75" s="46">
        <f>Corkscrew!B50</f>
        <v>28124</v>
      </c>
      <c r="S75" s="72"/>
      <c r="T75" s="74"/>
      <c r="U75" s="74"/>
      <c r="V75" s="74"/>
      <c r="W75" s="76"/>
      <c r="X75" s="69">
        <f t="shared" si="1"/>
        <v>2174023.0099999998</v>
      </c>
      <c r="Y75" s="64">
        <f>SUM($X$5:X75)</f>
        <v>611991061.14999986</v>
      </c>
    </row>
    <row r="76" spans="1:25" x14ac:dyDescent="0.2">
      <c r="A76" s="44">
        <v>2014</v>
      </c>
      <c r="B76" s="49">
        <f>Jay!B51</f>
        <v>1462733</v>
      </c>
      <c r="C76" s="46">
        <f>BJC!B51</f>
        <v>72311</v>
      </c>
      <c r="D76" s="72"/>
      <c r="E76" s="74"/>
      <c r="F76" s="74"/>
      <c r="G76" s="74"/>
      <c r="H76" s="74"/>
      <c r="I76" s="76"/>
      <c r="J76" s="49">
        <f>Sunniland!B78</f>
        <v>0.01</v>
      </c>
      <c r="K76" s="74"/>
      <c r="L76" s="46">
        <f>'West Felda'!B55</f>
        <v>187347</v>
      </c>
      <c r="M76" s="46">
        <f>'Mid-Felda'!B51</f>
        <v>0</v>
      </c>
      <c r="N76" s="74"/>
      <c r="O76" s="46">
        <f>'Bear Island'!B51</f>
        <v>85754</v>
      </c>
      <c r="P76" s="46">
        <f>'Lehigh Park'!B51</f>
        <v>19928</v>
      </c>
      <c r="Q76" s="46">
        <f>'Raccoon Point'!B51</f>
        <v>371754</v>
      </c>
      <c r="R76" s="46">
        <f>Corkscrew!B51</f>
        <v>33355</v>
      </c>
      <c r="S76" s="72"/>
      <c r="T76" s="74"/>
      <c r="U76" s="74"/>
      <c r="V76" s="74"/>
      <c r="W76" s="76"/>
      <c r="X76" s="69">
        <f t="shared" si="1"/>
        <v>2233182.0099999998</v>
      </c>
      <c r="Y76" s="64">
        <f>SUM($X$5:X76)</f>
        <v>614224243.15999985</v>
      </c>
    </row>
    <row r="77" spans="1:25" x14ac:dyDescent="0.2">
      <c r="A77" s="44">
        <v>2015</v>
      </c>
      <c r="B77" s="49">
        <f>Jay!B52</f>
        <v>1477713</v>
      </c>
      <c r="C77" s="46">
        <f>BJC!B52</f>
        <v>83159</v>
      </c>
      <c r="D77" s="72"/>
      <c r="E77" s="74"/>
      <c r="F77" s="74"/>
      <c r="G77" s="74"/>
      <c r="H77" s="74"/>
      <c r="I77" s="76"/>
      <c r="J77" s="49">
        <f>Sunniland!B79</f>
        <v>0.01</v>
      </c>
      <c r="K77" s="74"/>
      <c r="L77" s="46">
        <f>'West Felda'!B56</f>
        <v>225659</v>
      </c>
      <c r="M77" s="46">
        <f>'Mid-Felda'!B52</f>
        <v>0</v>
      </c>
      <c r="N77" s="74"/>
      <c r="O77" s="46">
        <f>'Bear Island'!B52</f>
        <v>69590</v>
      </c>
      <c r="P77" s="46">
        <f>'Lehigh Park'!B52</f>
        <v>6039</v>
      </c>
      <c r="Q77" s="46">
        <f>'Raccoon Point'!B52</f>
        <v>319218</v>
      </c>
      <c r="R77" s="46">
        <f>Corkscrew!B52</f>
        <v>26137</v>
      </c>
      <c r="S77" s="72"/>
      <c r="T77" s="74"/>
      <c r="U77" s="74"/>
      <c r="V77" s="74"/>
      <c r="W77" s="76"/>
      <c r="X77" s="69">
        <f t="shared" si="1"/>
        <v>2207515.0099999998</v>
      </c>
      <c r="Y77" s="64">
        <f>SUM($X$5:X77)</f>
        <v>616431758.16999984</v>
      </c>
    </row>
    <row r="78" spans="1:25" x14ac:dyDescent="0.2">
      <c r="A78" s="44">
        <v>2016</v>
      </c>
      <c r="B78" s="66">
        <f>Jay!B53</f>
        <v>1394924</v>
      </c>
      <c r="C78" s="65">
        <f>BJC!B53</f>
        <v>71502</v>
      </c>
      <c r="D78" s="72"/>
      <c r="E78" s="74"/>
      <c r="F78" s="72"/>
      <c r="G78" s="72"/>
      <c r="H78" s="72"/>
      <c r="I78" s="72"/>
      <c r="J78" s="66">
        <f>Sunniland!B80</f>
        <v>0.01</v>
      </c>
      <c r="K78" s="72"/>
      <c r="L78" s="65">
        <f>'West Felda'!B57</f>
        <v>169519</v>
      </c>
      <c r="M78" s="65">
        <f>'Mid-Felda'!B53</f>
        <v>0</v>
      </c>
      <c r="N78" s="72"/>
      <c r="O78" s="65">
        <f>'Bear Island'!B53</f>
        <v>50853</v>
      </c>
      <c r="P78" s="65">
        <f>'Lehigh Park'!B53</f>
        <v>9513</v>
      </c>
      <c r="Q78" s="65">
        <f>'Raccoon Point'!B53</f>
        <v>214939</v>
      </c>
      <c r="R78" s="65">
        <f>Corkscrew!B53</f>
        <v>22788</v>
      </c>
      <c r="S78" s="72"/>
      <c r="T78" s="72"/>
      <c r="U78" s="72"/>
      <c r="V78" s="72"/>
      <c r="W78" s="72"/>
      <c r="X78" s="70">
        <f t="shared" si="1"/>
        <v>1934038.01</v>
      </c>
      <c r="Y78" s="103">
        <f>SUM($X$5:X78)</f>
        <v>618365796.17999983</v>
      </c>
    </row>
    <row r="79" spans="1:25" x14ac:dyDescent="0.2">
      <c r="A79" s="44">
        <v>2017</v>
      </c>
      <c r="B79" s="49">
        <f>Jay!B54</f>
        <v>1350474</v>
      </c>
      <c r="C79" s="46">
        <f>BJC!B54</f>
        <v>73725</v>
      </c>
      <c r="D79" s="72"/>
      <c r="E79" s="74"/>
      <c r="F79" s="72"/>
      <c r="G79" s="72"/>
      <c r="H79" s="72"/>
      <c r="I79" s="72"/>
      <c r="J79" s="49">
        <f>Sunniland!B81</f>
        <v>0.01</v>
      </c>
      <c r="K79" s="72"/>
      <c r="L79" s="46">
        <f>'West Felda'!B58</f>
        <v>196494</v>
      </c>
      <c r="M79" s="46">
        <f>'Mid-Felda'!B54</f>
        <v>0</v>
      </c>
      <c r="N79" s="72"/>
      <c r="O79" s="46">
        <f>'Bear Island'!B54</f>
        <v>74257</v>
      </c>
      <c r="P79" s="46">
        <f>'Lehigh Park'!B54</f>
        <v>16786</v>
      </c>
      <c r="Q79" s="46">
        <f>'Raccoon Point'!B54</f>
        <v>187188</v>
      </c>
      <c r="R79" s="46">
        <f>Corkscrew!B54</f>
        <v>24314</v>
      </c>
      <c r="S79" s="72"/>
      <c r="T79" s="72"/>
      <c r="U79" s="72"/>
      <c r="V79" s="72"/>
      <c r="W79" s="72"/>
      <c r="X79" s="64">
        <f t="shared" ref="X79" si="2">SUM(B79:W79)</f>
        <v>1923238.01</v>
      </c>
      <c r="Y79" s="64">
        <f>SUM($X$5:X79)</f>
        <v>620289034.18999982</v>
      </c>
    </row>
    <row r="80" spans="1:25" x14ac:dyDescent="0.2">
      <c r="A80" s="81">
        <v>2018</v>
      </c>
      <c r="B80" s="104">
        <f>Jay!B55</f>
        <v>1275441</v>
      </c>
      <c r="C80" s="95">
        <f>BJC!B55</f>
        <v>63791</v>
      </c>
      <c r="D80" s="72"/>
      <c r="E80" s="80"/>
      <c r="F80" s="72"/>
      <c r="G80" s="72"/>
      <c r="H80" s="72"/>
      <c r="I80" s="72"/>
      <c r="J80" s="49">
        <f>Sunniland!B82</f>
        <v>0.01</v>
      </c>
      <c r="K80" s="72"/>
      <c r="L80" s="95">
        <f>'West Felda'!B59</f>
        <v>193792</v>
      </c>
      <c r="M80" s="95">
        <f>'Mid-Felda'!B55</f>
        <v>0</v>
      </c>
      <c r="N80" s="72"/>
      <c r="O80" s="95">
        <f>'Bear Island'!B55</f>
        <v>93117</v>
      </c>
      <c r="P80" s="95">
        <f>'Lehigh Park'!B55</f>
        <v>5232</v>
      </c>
      <c r="Q80" s="95">
        <f>'Raccoon Point'!B55</f>
        <v>182486</v>
      </c>
      <c r="R80" s="95">
        <f>Corkscrew!B55</f>
        <v>25210</v>
      </c>
      <c r="S80" s="72"/>
      <c r="T80" s="72"/>
      <c r="U80" s="72"/>
      <c r="V80" s="72"/>
      <c r="W80" s="101"/>
      <c r="X80" s="96">
        <f t="shared" ref="X80" si="3">SUM(B80:W80)</f>
        <v>1839069.01</v>
      </c>
      <c r="Y80" s="96">
        <f>SUM($X$5:X80)</f>
        <v>622128103.19999981</v>
      </c>
    </row>
    <row r="81" spans="1:27" x14ac:dyDescent="0.2">
      <c r="A81" s="105">
        <v>2019</v>
      </c>
      <c r="B81" s="104">
        <f>Jay!B56</f>
        <v>1220928</v>
      </c>
      <c r="C81" s="46">
        <f>BJC!B56</f>
        <v>51239</v>
      </c>
      <c r="D81" s="98"/>
      <c r="E81" s="100">
        <f>'Mt. Carmel'!$B$56</f>
        <v>227268</v>
      </c>
      <c r="F81" s="99"/>
      <c r="G81" s="72"/>
      <c r="H81" s="72"/>
      <c r="I81" s="101"/>
      <c r="J81" s="49">
        <f>Sunniland!B83</f>
        <v>0.01</v>
      </c>
      <c r="K81" s="98"/>
      <c r="L81" s="46">
        <f>'West Felda'!B60</f>
        <v>183330</v>
      </c>
      <c r="M81" s="46">
        <f>'Mid-Felda'!B56</f>
        <v>485</v>
      </c>
      <c r="N81" s="98"/>
      <c r="O81" s="46">
        <f>'Bear Island'!B56</f>
        <v>86428</v>
      </c>
      <c r="P81" s="46">
        <f>'Lehigh Park'!B56</f>
        <v>0</v>
      </c>
      <c r="Q81" s="46">
        <f>'Raccoon Point'!B56</f>
        <v>139086</v>
      </c>
      <c r="R81" s="46">
        <f>Corkscrew!B56</f>
        <v>23163</v>
      </c>
      <c r="S81" s="99"/>
      <c r="T81" s="72"/>
      <c r="U81" s="72"/>
      <c r="V81" s="72"/>
      <c r="W81" s="101"/>
      <c r="X81" s="64">
        <f t="shared" ref="X81" si="4">SUM(B81:W81)</f>
        <v>1931927.01</v>
      </c>
      <c r="Y81" s="64">
        <f>SUM($X$5:X81)</f>
        <v>624060030.2099998</v>
      </c>
    </row>
    <row r="82" spans="1:27" x14ac:dyDescent="0.2">
      <c r="A82" s="44">
        <v>2020</v>
      </c>
      <c r="B82" s="104">
        <f>Jay!B57</f>
        <v>936081</v>
      </c>
      <c r="C82" s="46">
        <f>BJC!B57</f>
        <v>21341</v>
      </c>
      <c r="D82" s="98"/>
      <c r="E82" s="100">
        <f>'Mt. Carmel'!$B$57</f>
        <v>124467</v>
      </c>
      <c r="F82" s="99"/>
      <c r="G82" s="72"/>
      <c r="H82" s="72"/>
      <c r="I82" s="101"/>
      <c r="J82" s="49">
        <f>Sunniland!B84</f>
        <v>0.01</v>
      </c>
      <c r="K82" s="98"/>
      <c r="L82" s="46">
        <f>'West Felda'!B61</f>
        <v>167104</v>
      </c>
      <c r="M82" s="46">
        <f>'Mid-Felda'!B57</f>
        <v>5139</v>
      </c>
      <c r="N82" s="98"/>
      <c r="O82" s="46">
        <f>'Bear Island'!B57</f>
        <v>81851</v>
      </c>
      <c r="P82" s="46">
        <f>'Lehigh Park'!B57</f>
        <v>0</v>
      </c>
      <c r="Q82" s="46">
        <f>'Raccoon Point'!B57</f>
        <v>131696</v>
      </c>
      <c r="R82" s="46">
        <f>Corkscrew!B57</f>
        <v>20767</v>
      </c>
      <c r="S82" s="99"/>
      <c r="T82" s="72"/>
      <c r="U82" s="72"/>
      <c r="V82" s="72"/>
      <c r="W82" s="101"/>
      <c r="X82" s="64">
        <f t="shared" ref="X82" si="5">SUM(B82:W82)</f>
        <v>1488446.01</v>
      </c>
      <c r="Y82" s="64">
        <f>SUM($X$5:X82)</f>
        <v>625548476.21999979</v>
      </c>
    </row>
    <row r="83" spans="1:27" x14ac:dyDescent="0.2">
      <c r="A83" s="44">
        <v>2021</v>
      </c>
      <c r="B83" s="104">
        <f>Jay!B58</f>
        <v>1057420</v>
      </c>
      <c r="C83" s="46">
        <f>BJC!B58</f>
        <v>32677</v>
      </c>
      <c r="D83" s="98"/>
      <c r="E83" s="100">
        <f>'Mt. Carmel'!$B$58</f>
        <v>53678</v>
      </c>
      <c r="F83" s="99"/>
      <c r="G83" s="72"/>
      <c r="H83" s="72"/>
      <c r="I83" s="101"/>
      <c r="J83" s="49">
        <f>Sunniland!B85</f>
        <v>0.01</v>
      </c>
      <c r="K83" s="98"/>
      <c r="L83" s="46">
        <f>'West Felda'!B62</f>
        <v>116212</v>
      </c>
      <c r="M83" s="46">
        <f>'Mid-Felda'!B58</f>
        <v>13414</v>
      </c>
      <c r="N83" s="98"/>
      <c r="O83" s="46">
        <f>'Bear Island'!B58</f>
        <v>81322</v>
      </c>
      <c r="P83" s="46">
        <f>'Lehigh Park'!B58</f>
        <v>0</v>
      </c>
      <c r="Q83" s="46">
        <f>'Raccoon Point'!B58</f>
        <v>115656</v>
      </c>
      <c r="R83" s="46">
        <f>Corkscrew!B58</f>
        <v>21822</v>
      </c>
      <c r="S83" s="99"/>
      <c r="T83" s="72"/>
      <c r="U83" s="72"/>
      <c r="V83" s="72"/>
      <c r="W83" s="101"/>
      <c r="X83" s="64">
        <f t="shared" ref="X83:X84" si="6">SUM(B83:W83)</f>
        <v>1492201.01</v>
      </c>
      <c r="Y83" s="64">
        <f>SUM($X$5:X83)</f>
        <v>627040677.22999978</v>
      </c>
    </row>
    <row r="84" spans="1:27" x14ac:dyDescent="0.2">
      <c r="A84" s="44">
        <v>2022</v>
      </c>
      <c r="B84" s="104">
        <f>Jay!B59</f>
        <v>851726</v>
      </c>
      <c r="C84" s="46">
        <f>BJC!B59</f>
        <v>33114</v>
      </c>
      <c r="D84" s="98"/>
      <c r="E84" s="100">
        <f>'Mt. Carmel'!$B$59</f>
        <v>48193</v>
      </c>
      <c r="F84" s="72"/>
      <c r="G84" s="72"/>
      <c r="H84" s="72"/>
      <c r="I84" s="101"/>
      <c r="J84" s="49">
        <f>Sunniland!B86</f>
        <v>0.01</v>
      </c>
      <c r="K84" s="98"/>
      <c r="L84" s="46">
        <f>'West Felda'!B63</f>
        <v>80117</v>
      </c>
      <c r="M84" s="46">
        <f>'Mid-Felda'!B59</f>
        <v>10648</v>
      </c>
      <c r="N84" s="98"/>
      <c r="O84" s="46">
        <f>'Bear Island'!B59</f>
        <v>43151</v>
      </c>
      <c r="P84" s="46">
        <f>'Lehigh Park'!B59</f>
        <v>0</v>
      </c>
      <c r="Q84" s="46">
        <f>'Raccoon Point'!B59</f>
        <v>116274</v>
      </c>
      <c r="R84" s="46">
        <f>Corkscrew!B59</f>
        <v>27174</v>
      </c>
      <c r="S84" s="72"/>
      <c r="T84" s="99"/>
      <c r="U84" s="99"/>
      <c r="V84" s="99"/>
      <c r="W84" s="98"/>
      <c r="X84" s="64">
        <f t="shared" si="6"/>
        <v>1210397.01</v>
      </c>
      <c r="Y84" s="64">
        <f>SUM($X$5:X84)</f>
        <v>628251074.23999977</v>
      </c>
    </row>
    <row r="85" spans="1:27" ht="13.5" thickBot="1" x14ac:dyDescent="0.25">
      <c r="A85" s="126">
        <v>2023</v>
      </c>
      <c r="B85" s="104">
        <f>Jay!B60</f>
        <v>688766</v>
      </c>
      <c r="C85" s="46">
        <f>BJC!B60</f>
        <v>30490</v>
      </c>
      <c r="D85" s="98"/>
      <c r="E85" s="100">
        <f>'Mt. Carmel'!$B$60</f>
        <v>29381</v>
      </c>
      <c r="F85" s="124"/>
      <c r="G85" s="124"/>
      <c r="H85" s="124"/>
      <c r="I85" s="124"/>
      <c r="J85" s="49">
        <f>Sunniland!B87</f>
        <v>0.01</v>
      </c>
      <c r="K85" s="98"/>
      <c r="L85" s="46">
        <f>'West Felda'!B64</f>
        <v>116914</v>
      </c>
      <c r="M85" s="46">
        <f>'Mid-Felda'!B60</f>
        <v>7009</v>
      </c>
      <c r="N85" s="98"/>
      <c r="O85" s="46">
        <f>'Bear Island'!B60</f>
        <v>35361</v>
      </c>
      <c r="P85" s="46">
        <f>'Lehigh Park'!B60</f>
        <v>0</v>
      </c>
      <c r="Q85" s="46">
        <f>'Raccoon Point'!B60</f>
        <v>91908</v>
      </c>
      <c r="R85" s="46">
        <f>Corkscrew!B60</f>
        <v>22262</v>
      </c>
      <c r="S85" s="124"/>
      <c r="T85" s="124"/>
      <c r="U85" s="124"/>
      <c r="V85" s="124"/>
      <c r="W85" s="98"/>
      <c r="X85" s="125">
        <f t="shared" ref="X85" si="7">SUM(B85:W85)</f>
        <v>1022091.01</v>
      </c>
      <c r="Y85" s="125">
        <f>SUM($X$5:X85)</f>
        <v>629273165.24999976</v>
      </c>
    </row>
    <row r="86" spans="1:27" ht="13.5" thickBot="1" x14ac:dyDescent="0.25"/>
    <row r="87" spans="1:27" ht="25.5" x14ac:dyDescent="0.2">
      <c r="A87" s="58" t="s">
        <v>32</v>
      </c>
      <c r="B87" s="50">
        <f>MAX(B$5:B$80)</f>
        <v>36089373</v>
      </c>
      <c r="C87" s="51">
        <f>MAX(C$5:C$80)</f>
        <v>6068865</v>
      </c>
      <c r="D87" s="51">
        <f t="shared" ref="D87:V87" si="8">MAX(D$5:D$80)</f>
        <v>64107</v>
      </c>
      <c r="E87" s="51">
        <f t="shared" si="8"/>
        <v>609261</v>
      </c>
      <c r="F87" s="51">
        <f t="shared" si="8"/>
        <v>32699</v>
      </c>
      <c r="G87" s="51">
        <f t="shared" si="8"/>
        <v>133373</v>
      </c>
      <c r="H87" s="51">
        <f t="shared" si="8"/>
        <v>82789</v>
      </c>
      <c r="I87" s="51">
        <f t="shared" si="8"/>
        <v>6595</v>
      </c>
      <c r="J87" s="51">
        <f t="shared" si="8"/>
        <v>801968</v>
      </c>
      <c r="K87" s="51">
        <f t="shared" si="8"/>
        <v>981556</v>
      </c>
      <c r="L87" s="51">
        <f t="shared" si="8"/>
        <v>3371787</v>
      </c>
      <c r="M87" s="51">
        <f t="shared" si="8"/>
        <v>163024</v>
      </c>
      <c r="N87" s="51">
        <f t="shared" si="8"/>
        <v>25806</v>
      </c>
      <c r="O87" s="51">
        <f t="shared" si="8"/>
        <v>1061161</v>
      </c>
      <c r="P87" s="51">
        <f t="shared" si="8"/>
        <v>826097</v>
      </c>
      <c r="Q87" s="51">
        <f t="shared" si="8"/>
        <v>1536131</v>
      </c>
      <c r="R87" s="51">
        <f t="shared" si="8"/>
        <v>173537</v>
      </c>
      <c r="S87" s="51">
        <f t="shared" si="8"/>
        <v>1046</v>
      </c>
      <c r="T87" s="51">
        <f t="shared" si="8"/>
        <v>343</v>
      </c>
      <c r="U87" s="51">
        <f t="shared" si="8"/>
        <v>25016</v>
      </c>
      <c r="V87" s="51">
        <f t="shared" si="8"/>
        <v>99866</v>
      </c>
      <c r="W87" s="52">
        <f>MAX(W$5:W$80)</f>
        <v>21599</v>
      </c>
      <c r="X87" s="56">
        <f>MAX(X$5:X$79)</f>
        <v>47536253</v>
      </c>
      <c r="Y87" s="35"/>
    </row>
    <row r="88" spans="1:27" ht="13.5" thickBot="1" x14ac:dyDescent="0.25">
      <c r="A88" s="45" t="s">
        <v>7</v>
      </c>
      <c r="B88" s="53">
        <f>INDEX($A$5:$A$79,MATCH(B87,B5:B79,0))</f>
        <v>1979</v>
      </c>
      <c r="C88" s="54">
        <f t="shared" ref="C88:X88" si="9">INDEX($A$5:$A$78,MATCH(C87,C5:C78,0))</f>
        <v>1980</v>
      </c>
      <c r="D88" s="54">
        <f t="shared" si="9"/>
        <v>1988</v>
      </c>
      <c r="E88" s="54">
        <f t="shared" si="9"/>
        <v>1979</v>
      </c>
      <c r="F88" s="54">
        <f t="shared" si="9"/>
        <v>1994</v>
      </c>
      <c r="G88" s="54">
        <f t="shared" si="9"/>
        <v>1986</v>
      </c>
      <c r="H88" s="54">
        <f t="shared" si="9"/>
        <v>1989</v>
      </c>
      <c r="I88" s="55">
        <f t="shared" si="9"/>
        <v>1978</v>
      </c>
      <c r="J88" s="53">
        <f t="shared" si="9"/>
        <v>1966</v>
      </c>
      <c r="K88" s="54">
        <f t="shared" si="9"/>
        <v>1966</v>
      </c>
      <c r="L88" s="54">
        <f t="shared" si="9"/>
        <v>1975</v>
      </c>
      <c r="M88" s="54">
        <f t="shared" si="9"/>
        <v>1980</v>
      </c>
      <c r="N88" s="54">
        <f t="shared" si="9"/>
        <v>1970</v>
      </c>
      <c r="O88" s="54">
        <f t="shared" si="9"/>
        <v>1979</v>
      </c>
      <c r="P88" s="54">
        <f t="shared" si="9"/>
        <v>1978</v>
      </c>
      <c r="Q88" s="54">
        <f t="shared" si="9"/>
        <v>1996</v>
      </c>
      <c r="R88" s="54">
        <f t="shared" si="9"/>
        <v>1987</v>
      </c>
      <c r="S88" s="54">
        <f t="shared" si="9"/>
        <v>1977</v>
      </c>
      <c r="T88" s="54">
        <f t="shared" si="9"/>
        <v>1978</v>
      </c>
      <c r="U88" s="54">
        <f t="shared" si="9"/>
        <v>1975</v>
      </c>
      <c r="V88" s="54">
        <f t="shared" si="9"/>
        <v>1985</v>
      </c>
      <c r="W88" s="55">
        <f t="shared" si="9"/>
        <v>1954</v>
      </c>
      <c r="X88" s="57">
        <f t="shared" si="9"/>
        <v>1978</v>
      </c>
      <c r="Y88" s="35"/>
    </row>
    <row r="89" spans="1:27" ht="13.5" thickBot="1" x14ac:dyDescent="0.25"/>
    <row r="90" spans="1:27" ht="13.5" customHeight="1" thickBot="1" x14ac:dyDescent="0.25">
      <c r="A90" s="47" t="s">
        <v>31</v>
      </c>
      <c r="B90" s="59">
        <f>SUM(B5:B82)</f>
        <v>435311517</v>
      </c>
      <c r="C90" s="59">
        <f>SUM(C5:C82)</f>
        <v>59420581</v>
      </c>
      <c r="D90" s="59">
        <f t="shared" ref="D90:X90" si="10">SUM(D5:D82)</f>
        <v>440189</v>
      </c>
      <c r="E90" s="59">
        <f t="shared" si="10"/>
        <v>5099494</v>
      </c>
      <c r="F90" s="59">
        <f t="shared" si="10"/>
        <v>77284</v>
      </c>
      <c r="G90" s="59">
        <f t="shared" si="10"/>
        <v>241193</v>
      </c>
      <c r="H90" s="59">
        <f t="shared" si="10"/>
        <v>145415</v>
      </c>
      <c r="I90" s="59">
        <f t="shared" si="10"/>
        <v>13379</v>
      </c>
      <c r="J90" s="59">
        <f t="shared" si="10"/>
        <v>18549018.18000003</v>
      </c>
      <c r="K90" s="59">
        <f t="shared" si="10"/>
        <v>11368169</v>
      </c>
      <c r="L90" s="59">
        <f t="shared" si="10"/>
        <v>48837686</v>
      </c>
      <c r="M90" s="59">
        <f t="shared" si="10"/>
        <v>1503732</v>
      </c>
      <c r="N90" s="59">
        <f t="shared" si="10"/>
        <v>301806.04000000004</v>
      </c>
      <c r="O90" s="59">
        <f t="shared" si="10"/>
        <v>13744054</v>
      </c>
      <c r="P90" s="59">
        <f t="shared" si="10"/>
        <v>6104819</v>
      </c>
      <c r="Q90" s="59">
        <f t="shared" si="10"/>
        <v>21962495</v>
      </c>
      <c r="R90" s="59">
        <f t="shared" si="10"/>
        <v>1774310</v>
      </c>
      <c r="S90" s="59">
        <f t="shared" si="10"/>
        <v>1859</v>
      </c>
      <c r="T90" s="59">
        <f t="shared" si="10"/>
        <v>343</v>
      </c>
      <c r="U90" s="59">
        <f t="shared" si="10"/>
        <v>84755</v>
      </c>
      <c r="V90" s="59">
        <f t="shared" si="10"/>
        <v>533522</v>
      </c>
      <c r="W90" s="59">
        <f t="shared" si="10"/>
        <v>32856</v>
      </c>
      <c r="X90" s="59">
        <f t="shared" si="10"/>
        <v>625548476.21999979</v>
      </c>
      <c r="Z90" s="118" t="s">
        <v>41</v>
      </c>
      <c r="AA90" s="119"/>
    </row>
    <row r="91" spans="1:27" ht="12.75" customHeight="1" x14ac:dyDescent="0.2">
      <c r="Z91" s="120"/>
      <c r="AA91" s="121"/>
    </row>
    <row r="92" spans="1:27" x14ac:dyDescent="0.2">
      <c r="W92" t="s">
        <v>36</v>
      </c>
      <c r="X92" s="35">
        <f>SUM(B90:C90,J90,L90:M90,O90:R90)</f>
        <v>607208212.18000007</v>
      </c>
      <c r="Y92" s="35"/>
      <c r="Z92" s="122" t="s">
        <v>42</v>
      </c>
      <c r="AA92" s="123"/>
    </row>
    <row r="93" spans="1:27" x14ac:dyDescent="0.2">
      <c r="W93" t="s">
        <v>37</v>
      </c>
      <c r="X93" s="35">
        <f>SUM(D90:I90,K90,N90,S90:W90)</f>
        <v>18340264.039999999</v>
      </c>
      <c r="Y93" s="35"/>
      <c r="Z93" s="93"/>
      <c r="AA93" s="94"/>
    </row>
    <row r="94" spans="1:27" x14ac:dyDescent="0.2">
      <c r="Z94" s="106" t="s">
        <v>43</v>
      </c>
      <c r="AA94" s="107"/>
    </row>
    <row r="95" spans="1:27" x14ac:dyDescent="0.2">
      <c r="Z95" s="93"/>
      <c r="AA95" s="94"/>
    </row>
    <row r="96" spans="1:27" x14ac:dyDescent="0.2">
      <c r="Z96" s="108" t="s">
        <v>44</v>
      </c>
      <c r="AA96" s="109"/>
    </row>
  </sheetData>
  <mergeCells count="8">
    <mergeCell ref="Z94:AA94"/>
    <mergeCell ref="Z96:AA96"/>
    <mergeCell ref="A2:W2"/>
    <mergeCell ref="J3:W3"/>
    <mergeCell ref="B3:I3"/>
    <mergeCell ref="A3:A4"/>
    <mergeCell ref="Z90:AA91"/>
    <mergeCell ref="Z92:AA92"/>
  </mergeCells>
  <phoneticPr fontId="3" type="noConversion"/>
  <printOptions horizontalCentered="1"/>
  <pageMargins left="0.2" right="0.19" top="0.71" bottom="0.21" header="0.24" footer="0.17"/>
  <pageSetup paperSize="1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F105"/>
  <sheetViews>
    <sheetView showGridLines="0" topLeftCell="A60" zoomScale="55" zoomScaleNormal="55" workbookViewId="0">
      <selection activeCell="B87" sqref="B87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>
        <v>1943</v>
      </c>
      <c r="B7" s="37">
        <v>4032</v>
      </c>
      <c r="C7" s="16">
        <v>400</v>
      </c>
      <c r="D7" s="17"/>
      <c r="E7" s="18">
        <f t="shared" ref="E7:E33" si="0">D7/(D7+B7)</f>
        <v>0</v>
      </c>
      <c r="F7" s="5"/>
    </row>
    <row r="8" spans="1:6" ht="26.25" x14ac:dyDescent="0.4">
      <c r="A8" s="14">
        <v>1944</v>
      </c>
      <c r="B8" s="37">
        <v>11838</v>
      </c>
      <c r="C8" s="16">
        <v>1100</v>
      </c>
      <c r="D8" s="17"/>
      <c r="E8" s="18">
        <f t="shared" si="0"/>
        <v>0</v>
      </c>
      <c r="F8" s="5"/>
    </row>
    <row r="9" spans="1:6" ht="26.25" x14ac:dyDescent="0.4">
      <c r="A9" s="14">
        <v>1945</v>
      </c>
      <c r="B9" s="37">
        <v>27510</v>
      </c>
      <c r="C9" s="16">
        <v>1800</v>
      </c>
      <c r="D9" s="17"/>
      <c r="E9" s="18">
        <f t="shared" si="0"/>
        <v>0</v>
      </c>
      <c r="F9" s="5"/>
    </row>
    <row r="10" spans="1:6" ht="26.25" x14ac:dyDescent="0.4">
      <c r="A10" s="14">
        <v>1946</v>
      </c>
      <c r="B10" s="37">
        <v>56884</v>
      </c>
      <c r="C10" s="16">
        <v>5700</v>
      </c>
      <c r="D10" s="17"/>
      <c r="E10" s="18">
        <f t="shared" si="0"/>
        <v>0</v>
      </c>
      <c r="F10" s="5"/>
    </row>
    <row r="11" spans="1:6" ht="26.25" x14ac:dyDescent="0.4">
      <c r="A11" s="14">
        <v>1947</v>
      </c>
      <c r="B11" s="37">
        <v>259345</v>
      </c>
      <c r="C11" s="16">
        <v>25900</v>
      </c>
      <c r="D11" s="17"/>
      <c r="E11" s="18">
        <f t="shared" si="0"/>
        <v>0</v>
      </c>
      <c r="F11" s="5"/>
    </row>
    <row r="12" spans="1:6" ht="26.25" x14ac:dyDescent="0.4">
      <c r="A12" s="14">
        <v>1948</v>
      </c>
      <c r="B12" s="37">
        <v>291221</v>
      </c>
      <c r="C12" s="16">
        <v>29100</v>
      </c>
      <c r="D12" s="17"/>
      <c r="E12" s="18">
        <f t="shared" si="0"/>
        <v>0</v>
      </c>
      <c r="F12" s="5"/>
    </row>
    <row r="13" spans="1:6" ht="26.25" x14ac:dyDescent="0.4">
      <c r="A13" s="14">
        <v>1949</v>
      </c>
      <c r="B13" s="37">
        <v>441720</v>
      </c>
      <c r="C13" s="16">
        <v>44200</v>
      </c>
      <c r="D13" s="17"/>
      <c r="E13" s="18">
        <f t="shared" si="0"/>
        <v>0</v>
      </c>
      <c r="F13" s="5"/>
    </row>
    <row r="14" spans="1:6" ht="26.25" x14ac:dyDescent="0.4">
      <c r="A14" s="14">
        <v>1950</v>
      </c>
      <c r="B14" s="37">
        <v>486021</v>
      </c>
      <c r="C14" s="16">
        <v>48600</v>
      </c>
      <c r="D14" s="17"/>
      <c r="E14" s="18">
        <f t="shared" si="0"/>
        <v>0</v>
      </c>
      <c r="F14" s="5"/>
    </row>
    <row r="15" spans="1:6" ht="26.25" x14ac:dyDescent="0.4">
      <c r="A15" s="14">
        <v>1951</v>
      </c>
      <c r="B15" s="37">
        <v>596043</v>
      </c>
      <c r="C15" s="16">
        <v>59600</v>
      </c>
      <c r="D15" s="17"/>
      <c r="E15" s="18">
        <f t="shared" si="0"/>
        <v>0</v>
      </c>
      <c r="F15" s="5"/>
    </row>
    <row r="16" spans="1:6" ht="26.25" x14ac:dyDescent="0.4">
      <c r="A16" s="14">
        <v>1952</v>
      </c>
      <c r="B16" s="37">
        <v>591855</v>
      </c>
      <c r="C16" s="16">
        <v>59200</v>
      </c>
      <c r="D16" s="17"/>
      <c r="E16" s="18">
        <f t="shared" si="0"/>
        <v>0</v>
      </c>
      <c r="F16" s="5"/>
    </row>
    <row r="17" spans="1:6" ht="26.25" x14ac:dyDescent="0.4">
      <c r="A17" s="14">
        <v>1953</v>
      </c>
      <c r="B17" s="37">
        <v>541284</v>
      </c>
      <c r="C17" s="16">
        <v>54100</v>
      </c>
      <c r="D17" s="17"/>
      <c r="E17" s="18">
        <f t="shared" si="0"/>
        <v>0</v>
      </c>
      <c r="F17" s="5"/>
    </row>
    <row r="18" spans="1:6" ht="26.25" x14ac:dyDescent="0.4">
      <c r="A18" s="14">
        <v>1954</v>
      </c>
      <c r="B18" s="37">
        <v>526222</v>
      </c>
      <c r="C18" s="16">
        <v>52600</v>
      </c>
      <c r="D18" s="17"/>
      <c r="E18" s="18">
        <f t="shared" si="0"/>
        <v>0</v>
      </c>
      <c r="F18" s="5"/>
    </row>
    <row r="19" spans="1:6" ht="26.25" x14ac:dyDescent="0.4">
      <c r="A19" s="14">
        <v>1955</v>
      </c>
      <c r="B19" s="37">
        <v>483365</v>
      </c>
      <c r="C19" s="16">
        <v>48300</v>
      </c>
      <c r="D19" s="17"/>
      <c r="E19" s="18">
        <f t="shared" si="0"/>
        <v>0</v>
      </c>
      <c r="F19" s="5"/>
    </row>
    <row r="20" spans="1:6" ht="26.25" x14ac:dyDescent="0.4">
      <c r="A20" s="14">
        <v>1956</v>
      </c>
      <c r="B20" s="37">
        <v>480381</v>
      </c>
      <c r="C20" s="16">
        <v>48000</v>
      </c>
      <c r="D20" s="17"/>
      <c r="E20" s="18">
        <f t="shared" si="0"/>
        <v>0</v>
      </c>
      <c r="F20" s="5"/>
    </row>
    <row r="21" spans="1:6" ht="26.25" x14ac:dyDescent="0.4">
      <c r="A21" s="14">
        <v>1957</v>
      </c>
      <c r="B21" s="37">
        <v>459612</v>
      </c>
      <c r="C21" s="16">
        <v>46000</v>
      </c>
      <c r="D21" s="17"/>
      <c r="E21" s="18">
        <f t="shared" si="0"/>
        <v>0</v>
      </c>
      <c r="F21" s="7"/>
    </row>
    <row r="22" spans="1:6" ht="26.25" x14ac:dyDescent="0.4">
      <c r="A22" s="14">
        <v>1958</v>
      </c>
      <c r="B22" s="37">
        <v>445886</v>
      </c>
      <c r="C22" s="16">
        <v>44600</v>
      </c>
      <c r="D22" s="17"/>
      <c r="E22" s="18">
        <f t="shared" si="0"/>
        <v>0</v>
      </c>
      <c r="F22" s="5"/>
    </row>
    <row r="23" spans="1:6" ht="26.25" x14ac:dyDescent="0.4">
      <c r="A23" s="14">
        <v>1959</v>
      </c>
      <c r="B23" s="37">
        <v>386251</v>
      </c>
      <c r="C23" s="16">
        <v>38600</v>
      </c>
      <c r="D23" s="17"/>
      <c r="E23" s="18">
        <f t="shared" si="0"/>
        <v>0</v>
      </c>
      <c r="F23" s="5"/>
    </row>
    <row r="24" spans="1:6" ht="26.25" x14ac:dyDescent="0.4">
      <c r="A24" s="14">
        <v>1960</v>
      </c>
      <c r="B24" s="37">
        <v>368978</v>
      </c>
      <c r="C24" s="16">
        <v>36900</v>
      </c>
      <c r="D24" s="17"/>
      <c r="E24" s="18">
        <f t="shared" si="0"/>
        <v>0</v>
      </c>
      <c r="F24" s="5"/>
    </row>
    <row r="25" spans="1:6" ht="26.25" x14ac:dyDescent="0.4">
      <c r="A25" s="14">
        <v>1961</v>
      </c>
      <c r="B25" s="37">
        <v>374240</v>
      </c>
      <c r="C25" s="16">
        <v>37400</v>
      </c>
      <c r="D25" s="17"/>
      <c r="E25" s="18">
        <f t="shared" si="0"/>
        <v>0</v>
      </c>
      <c r="F25" s="5"/>
    </row>
    <row r="26" spans="1:6" ht="26.25" x14ac:dyDescent="0.4">
      <c r="A26" s="14">
        <v>1962</v>
      </c>
      <c r="B26" s="37">
        <v>414673</v>
      </c>
      <c r="C26" s="16">
        <v>41500</v>
      </c>
      <c r="D26" s="17"/>
      <c r="E26" s="18">
        <f t="shared" si="0"/>
        <v>0</v>
      </c>
      <c r="F26" s="5"/>
    </row>
    <row r="27" spans="1:6" ht="26.25" x14ac:dyDescent="0.4">
      <c r="A27" s="14">
        <v>1963</v>
      </c>
      <c r="B27" s="37">
        <v>463642</v>
      </c>
      <c r="C27" s="16">
        <v>46400</v>
      </c>
      <c r="D27" s="17"/>
      <c r="E27" s="18">
        <f t="shared" si="0"/>
        <v>0</v>
      </c>
      <c r="F27" s="5"/>
    </row>
    <row r="28" spans="1:6" ht="26.25" x14ac:dyDescent="0.4">
      <c r="A28" s="14">
        <v>1964</v>
      </c>
      <c r="B28" s="37">
        <v>600686</v>
      </c>
      <c r="C28" s="16">
        <v>60100</v>
      </c>
      <c r="D28" s="17"/>
      <c r="E28" s="18">
        <f t="shared" si="0"/>
        <v>0</v>
      </c>
      <c r="F28" s="5"/>
    </row>
    <row r="29" spans="1:6" ht="26.25" x14ac:dyDescent="0.4">
      <c r="A29" s="14">
        <v>1965</v>
      </c>
      <c r="B29" s="37">
        <v>777219</v>
      </c>
      <c r="C29" s="16">
        <v>77722</v>
      </c>
      <c r="D29" s="17"/>
      <c r="E29" s="18">
        <f t="shared" si="0"/>
        <v>0</v>
      </c>
      <c r="F29" s="5"/>
    </row>
    <row r="30" spans="1:6" ht="26.25" x14ac:dyDescent="0.4">
      <c r="A30" s="14">
        <v>1966</v>
      </c>
      <c r="B30" s="37">
        <v>801968</v>
      </c>
      <c r="C30" s="16">
        <v>80197</v>
      </c>
      <c r="D30" s="17"/>
      <c r="E30" s="18">
        <f t="shared" si="0"/>
        <v>0</v>
      </c>
      <c r="F30" s="5"/>
    </row>
    <row r="31" spans="1:6" ht="26.25" x14ac:dyDescent="0.4">
      <c r="A31" s="14">
        <v>1967</v>
      </c>
      <c r="B31" s="37">
        <v>585374</v>
      </c>
      <c r="C31" s="16">
        <v>57330</v>
      </c>
      <c r="D31" s="17"/>
      <c r="E31" s="18">
        <f t="shared" si="0"/>
        <v>0</v>
      </c>
      <c r="F31" s="5"/>
    </row>
    <row r="32" spans="1:6" ht="26.25" x14ac:dyDescent="0.4">
      <c r="A32" s="14">
        <v>1968</v>
      </c>
      <c r="B32" s="37">
        <v>581455</v>
      </c>
      <c r="C32" s="16">
        <v>57420</v>
      </c>
      <c r="D32" s="17"/>
      <c r="E32" s="18">
        <f t="shared" si="0"/>
        <v>0</v>
      </c>
      <c r="F32" s="5"/>
    </row>
    <row r="33" spans="1:6" ht="26.25" x14ac:dyDescent="0.4">
      <c r="A33" s="14">
        <v>1969</v>
      </c>
      <c r="B33" s="37">
        <v>790593</v>
      </c>
      <c r="C33" s="16">
        <v>77981</v>
      </c>
      <c r="D33" s="17"/>
      <c r="E33" s="18">
        <f t="shared" si="0"/>
        <v>0</v>
      </c>
      <c r="F33" s="5"/>
    </row>
    <row r="34" spans="1:6" ht="26.25" x14ac:dyDescent="0.4">
      <c r="A34" s="14">
        <v>1970</v>
      </c>
      <c r="B34" s="37">
        <v>722534</v>
      </c>
      <c r="C34" s="16">
        <v>72182</v>
      </c>
      <c r="D34" s="17">
        <v>1907064</v>
      </c>
      <c r="E34" s="18">
        <f t="shared" ref="E34:E65" si="1">D34/(D34+B34)</f>
        <v>0.7252302443187133</v>
      </c>
      <c r="F34" s="5"/>
    </row>
    <row r="35" spans="1:6" ht="26.25" x14ac:dyDescent="0.4">
      <c r="A35" s="14">
        <v>1971</v>
      </c>
      <c r="B35" s="37">
        <v>671118</v>
      </c>
      <c r="C35" s="16">
        <v>64060</v>
      </c>
      <c r="D35" s="17">
        <v>1912011</v>
      </c>
      <c r="E35" s="18">
        <f t="shared" si="1"/>
        <v>0.74019183710918035</v>
      </c>
      <c r="F35" s="5"/>
    </row>
    <row r="36" spans="1:6" ht="26.25" x14ac:dyDescent="0.4">
      <c r="A36" s="14">
        <v>1972</v>
      </c>
      <c r="B36" s="37">
        <v>523185</v>
      </c>
      <c r="C36" s="16">
        <v>49933</v>
      </c>
      <c r="D36" s="17">
        <v>1797997</v>
      </c>
      <c r="E36" s="18">
        <f t="shared" si="1"/>
        <v>0.77460405948348732</v>
      </c>
      <c r="F36" s="5"/>
    </row>
    <row r="37" spans="1:6" ht="26.25" x14ac:dyDescent="0.4">
      <c r="A37" s="14">
        <v>1973</v>
      </c>
      <c r="B37" s="37">
        <v>564026</v>
      </c>
      <c r="C37" s="16">
        <v>54302</v>
      </c>
      <c r="D37" s="17">
        <v>1572689</v>
      </c>
      <c r="E37" s="18">
        <f t="shared" si="1"/>
        <v>0.73603124422302457</v>
      </c>
      <c r="F37" s="5"/>
    </row>
    <row r="38" spans="1:6" ht="26.25" x14ac:dyDescent="0.4">
      <c r="A38" s="14">
        <v>1974</v>
      </c>
      <c r="B38" s="37">
        <v>541523</v>
      </c>
      <c r="C38" s="16">
        <v>53454</v>
      </c>
      <c r="D38" s="17">
        <v>1633282</v>
      </c>
      <c r="E38" s="18">
        <f t="shared" si="1"/>
        <v>0.75100158405006423</v>
      </c>
      <c r="F38" s="5"/>
    </row>
    <row r="39" spans="1:6" ht="26.25" x14ac:dyDescent="0.4">
      <c r="A39" s="14">
        <v>1975</v>
      </c>
      <c r="B39" s="37">
        <v>506643</v>
      </c>
      <c r="C39" s="16">
        <v>49789</v>
      </c>
      <c r="D39" s="17">
        <v>1843418</v>
      </c>
      <c r="E39" s="18">
        <f t="shared" si="1"/>
        <v>0.78441283013504759</v>
      </c>
    </row>
    <row r="40" spans="1:6" ht="26.25" x14ac:dyDescent="0.4">
      <c r="A40" s="14">
        <v>1976</v>
      </c>
      <c r="B40" s="37">
        <v>472945</v>
      </c>
      <c r="C40" s="16">
        <v>46795</v>
      </c>
      <c r="D40" s="17">
        <v>2028649</v>
      </c>
      <c r="E40" s="18">
        <f t="shared" si="1"/>
        <v>0.81094254303456115</v>
      </c>
    </row>
    <row r="41" spans="1:6" ht="26.25" x14ac:dyDescent="0.4">
      <c r="A41" s="14">
        <v>1977</v>
      </c>
      <c r="B41" s="37">
        <v>488902</v>
      </c>
      <c r="C41" s="16">
        <v>47516</v>
      </c>
      <c r="D41" s="17">
        <v>2629714</v>
      </c>
      <c r="E41" s="18">
        <f t="shared" si="1"/>
        <v>0.84323109994946477</v>
      </c>
    </row>
    <row r="42" spans="1:6" ht="26.25" x14ac:dyDescent="0.4">
      <c r="A42" s="14">
        <v>1978</v>
      </c>
      <c r="B42" s="37">
        <v>428761</v>
      </c>
      <c r="C42" s="16">
        <v>42684</v>
      </c>
      <c r="D42" s="17">
        <v>2845800</v>
      </c>
      <c r="E42" s="18">
        <f t="shared" si="1"/>
        <v>0.86906305913983584</v>
      </c>
    </row>
    <row r="43" spans="1:6" ht="26.25" x14ac:dyDescent="0.4">
      <c r="A43" s="14">
        <v>1979</v>
      </c>
      <c r="B43" s="37">
        <v>383016</v>
      </c>
      <c r="C43" s="16">
        <v>38336</v>
      </c>
      <c r="D43" s="17">
        <v>3233289</v>
      </c>
      <c r="E43" s="18">
        <f t="shared" si="1"/>
        <v>0.8940863671620618</v>
      </c>
    </row>
    <row r="44" spans="1:6" ht="26.25" x14ac:dyDescent="0.4">
      <c r="A44" s="14">
        <v>1980</v>
      </c>
      <c r="B44" s="37">
        <v>295417</v>
      </c>
      <c r="C44" s="16">
        <v>31606</v>
      </c>
      <c r="D44" s="17">
        <v>3809757</v>
      </c>
      <c r="E44" s="18">
        <f t="shared" si="1"/>
        <v>0.92803788584844393</v>
      </c>
    </row>
    <row r="45" spans="1:6" ht="26.25" x14ac:dyDescent="0.4">
      <c r="A45" s="14">
        <v>1981</v>
      </c>
      <c r="B45" s="37">
        <v>220598</v>
      </c>
      <c r="C45" s="16">
        <v>21109</v>
      </c>
      <c r="D45" s="17">
        <v>3397753</v>
      </c>
      <c r="E45" s="18">
        <f t="shared" si="1"/>
        <v>0.93903355423506452</v>
      </c>
    </row>
    <row r="46" spans="1:6" ht="26.25" x14ac:dyDescent="0.4">
      <c r="A46" s="14">
        <v>1982</v>
      </c>
      <c r="B46" s="37">
        <v>167335</v>
      </c>
      <c r="C46" s="16">
        <v>15838</v>
      </c>
      <c r="D46" s="17">
        <v>3154527</v>
      </c>
      <c r="E46" s="18">
        <f t="shared" si="1"/>
        <v>0.9496261434099309</v>
      </c>
    </row>
    <row r="47" spans="1:6" ht="26.25" x14ac:dyDescent="0.4">
      <c r="A47" s="14">
        <v>1983</v>
      </c>
      <c r="B47" s="37">
        <v>202578</v>
      </c>
      <c r="C47" s="16">
        <v>19326</v>
      </c>
      <c r="D47" s="17">
        <v>3277891</v>
      </c>
      <c r="E47" s="18">
        <f t="shared" si="1"/>
        <v>0.94179577522454594</v>
      </c>
    </row>
    <row r="48" spans="1:6" ht="26.25" x14ac:dyDescent="0.4">
      <c r="A48" s="14">
        <v>1984</v>
      </c>
      <c r="B48" s="37">
        <v>160454</v>
      </c>
      <c r="C48" s="16">
        <v>14383</v>
      </c>
      <c r="D48" s="17">
        <v>2975137</v>
      </c>
      <c r="E48" s="18">
        <f t="shared" si="1"/>
        <v>0.94882814754858014</v>
      </c>
    </row>
    <row r="49" spans="1:5" ht="26.25" x14ac:dyDescent="0.4">
      <c r="A49" s="14">
        <v>1985</v>
      </c>
      <c r="B49" s="37">
        <v>129841</v>
      </c>
      <c r="C49" s="16">
        <v>12300</v>
      </c>
      <c r="D49" s="17">
        <v>3162564</v>
      </c>
      <c r="E49" s="18">
        <f t="shared" si="1"/>
        <v>0.96056347867288505</v>
      </c>
    </row>
    <row r="50" spans="1:5" ht="26.25" x14ac:dyDescent="0.4">
      <c r="A50" s="14">
        <v>1986</v>
      </c>
      <c r="B50" s="37">
        <v>53546</v>
      </c>
      <c r="C50" s="16">
        <v>4162</v>
      </c>
      <c r="D50" s="17">
        <v>1143141</v>
      </c>
      <c r="E50" s="18">
        <f t="shared" si="1"/>
        <v>0.9552547992917112</v>
      </c>
    </row>
    <row r="51" spans="1:5" ht="26.25" x14ac:dyDescent="0.4">
      <c r="A51" s="14">
        <v>1987</v>
      </c>
      <c r="B51" s="37">
        <v>28077</v>
      </c>
      <c r="C51" s="16">
        <v>1861</v>
      </c>
      <c r="D51" s="17">
        <v>731908</v>
      </c>
      <c r="E51" s="18">
        <f t="shared" si="1"/>
        <v>0.96305584978650893</v>
      </c>
    </row>
    <row r="52" spans="1:5" ht="26.25" x14ac:dyDescent="0.4">
      <c r="A52" s="14">
        <v>1988</v>
      </c>
      <c r="B52" s="37">
        <v>30459</v>
      </c>
      <c r="C52" s="16">
        <v>2629</v>
      </c>
      <c r="D52" s="17">
        <v>726203</v>
      </c>
      <c r="E52" s="18">
        <f t="shared" si="1"/>
        <v>0.95974556671274625</v>
      </c>
    </row>
    <row r="53" spans="1:5" ht="26.25" x14ac:dyDescent="0.4">
      <c r="A53" s="14">
        <v>1989</v>
      </c>
      <c r="B53" s="37">
        <v>5325</v>
      </c>
      <c r="C53" s="16">
        <v>482</v>
      </c>
      <c r="D53" s="17">
        <v>124390</v>
      </c>
      <c r="E53" s="18">
        <f t="shared" si="1"/>
        <v>0.95894846394017652</v>
      </c>
    </row>
    <row r="54" spans="1:5" ht="26.25" x14ac:dyDescent="0.4">
      <c r="A54" s="14">
        <v>1990</v>
      </c>
      <c r="B54" s="37">
        <v>0.01</v>
      </c>
      <c r="C54" s="16">
        <v>0</v>
      </c>
      <c r="D54" s="17">
        <v>0</v>
      </c>
      <c r="E54" s="18">
        <f t="shared" si="1"/>
        <v>0</v>
      </c>
    </row>
    <row r="55" spans="1:5" ht="26.25" x14ac:dyDescent="0.4">
      <c r="A55" s="14">
        <v>1991</v>
      </c>
      <c r="B55" s="37">
        <v>433</v>
      </c>
      <c r="C55" s="16">
        <v>0</v>
      </c>
      <c r="D55" s="17">
        <v>847</v>
      </c>
      <c r="E55" s="18">
        <f t="shared" si="1"/>
        <v>0.66171875000000002</v>
      </c>
    </row>
    <row r="56" spans="1:5" ht="26.25" x14ac:dyDescent="0.4">
      <c r="A56" s="14">
        <v>1992</v>
      </c>
      <c r="B56" s="37">
        <v>0.01</v>
      </c>
      <c r="C56" s="16">
        <v>0</v>
      </c>
      <c r="D56" s="17">
        <v>0</v>
      </c>
      <c r="E56" s="18">
        <f t="shared" si="1"/>
        <v>0</v>
      </c>
    </row>
    <row r="57" spans="1:5" ht="26.25" x14ac:dyDescent="0.4">
      <c r="A57" s="14">
        <v>1993</v>
      </c>
      <c r="B57" s="37">
        <v>0.01</v>
      </c>
      <c r="C57" s="16">
        <v>0</v>
      </c>
      <c r="D57" s="17">
        <v>0</v>
      </c>
      <c r="E57" s="18">
        <f t="shared" si="1"/>
        <v>0</v>
      </c>
    </row>
    <row r="58" spans="1:5" ht="26.25" x14ac:dyDescent="0.4">
      <c r="A58" s="14">
        <v>1994</v>
      </c>
      <c r="B58" s="37">
        <v>0.01</v>
      </c>
      <c r="C58" s="16">
        <v>0</v>
      </c>
      <c r="D58" s="17">
        <v>0</v>
      </c>
      <c r="E58" s="18">
        <f t="shared" si="1"/>
        <v>0</v>
      </c>
    </row>
    <row r="59" spans="1:5" ht="26.25" x14ac:dyDescent="0.4">
      <c r="A59" s="14">
        <v>1995</v>
      </c>
      <c r="B59" s="37">
        <v>0.01</v>
      </c>
      <c r="C59" s="16">
        <v>0</v>
      </c>
      <c r="D59" s="17">
        <v>0</v>
      </c>
      <c r="E59" s="18">
        <f t="shared" si="1"/>
        <v>0</v>
      </c>
    </row>
    <row r="60" spans="1:5" ht="26.25" x14ac:dyDescent="0.4">
      <c r="A60" s="14">
        <v>1996</v>
      </c>
      <c r="B60" s="38">
        <v>0.01</v>
      </c>
      <c r="C60" s="16">
        <v>0</v>
      </c>
      <c r="D60" s="17">
        <v>0</v>
      </c>
      <c r="E60" s="18">
        <f t="shared" si="1"/>
        <v>0</v>
      </c>
    </row>
    <row r="61" spans="1:5" ht="26.25" x14ac:dyDescent="0.4">
      <c r="A61" s="14">
        <v>1997</v>
      </c>
      <c r="B61" s="38">
        <v>2044</v>
      </c>
      <c r="C61" s="16">
        <v>0</v>
      </c>
      <c r="D61" s="17">
        <v>482383</v>
      </c>
      <c r="E61" s="18">
        <f t="shared" si="1"/>
        <v>0.9957805820071961</v>
      </c>
    </row>
    <row r="62" spans="1:5" ht="26.25" x14ac:dyDescent="0.4">
      <c r="A62" s="14">
        <v>1998</v>
      </c>
      <c r="B62" s="38">
        <v>2461</v>
      </c>
      <c r="C62" s="16">
        <v>88</v>
      </c>
      <c r="D62" s="17">
        <v>400170</v>
      </c>
      <c r="E62" s="18">
        <f t="shared" si="1"/>
        <v>0.99388770362937773</v>
      </c>
    </row>
    <row r="63" spans="1:5" ht="26.25" x14ac:dyDescent="0.4">
      <c r="A63" s="14">
        <v>1999</v>
      </c>
      <c r="B63" s="38">
        <v>0.01</v>
      </c>
      <c r="C63" s="16">
        <v>0</v>
      </c>
      <c r="D63" s="17">
        <v>0</v>
      </c>
      <c r="E63" s="18">
        <f t="shared" si="1"/>
        <v>0</v>
      </c>
    </row>
    <row r="64" spans="1:5" ht="26.25" x14ac:dyDescent="0.4">
      <c r="A64" s="14">
        <v>2000</v>
      </c>
      <c r="B64" s="38">
        <v>0.01</v>
      </c>
      <c r="C64" s="16">
        <v>0</v>
      </c>
      <c r="D64" s="17">
        <v>0</v>
      </c>
      <c r="E64" s="18">
        <f t="shared" si="1"/>
        <v>0</v>
      </c>
    </row>
    <row r="65" spans="1:5" ht="26.25" x14ac:dyDescent="0.4">
      <c r="A65" s="14">
        <v>2001</v>
      </c>
      <c r="B65" s="38">
        <v>9711</v>
      </c>
      <c r="C65" s="16">
        <v>896</v>
      </c>
      <c r="D65" s="17">
        <v>909897</v>
      </c>
      <c r="E65" s="18">
        <f t="shared" si="1"/>
        <v>0.98944006576715293</v>
      </c>
    </row>
    <row r="66" spans="1:5" ht="26.25" x14ac:dyDescent="0.4">
      <c r="A66" s="14">
        <v>2002</v>
      </c>
      <c r="B66" s="38">
        <v>9060</v>
      </c>
      <c r="C66" s="16">
        <v>833</v>
      </c>
      <c r="D66" s="17">
        <v>1074048</v>
      </c>
      <c r="E66" s="18">
        <f>D66/(D66+B66)</f>
        <v>0.99163518319502764</v>
      </c>
    </row>
    <row r="67" spans="1:5" ht="26.25" x14ac:dyDescent="0.4">
      <c r="A67" s="14">
        <v>2003</v>
      </c>
      <c r="B67" s="38">
        <v>7906</v>
      </c>
      <c r="C67" s="16">
        <v>730</v>
      </c>
      <c r="D67" s="17">
        <v>1034599</v>
      </c>
      <c r="E67" s="18">
        <f>D67/(D67+B67)</f>
        <v>0.99241634332689055</v>
      </c>
    </row>
    <row r="68" spans="1:5" ht="26.25" x14ac:dyDescent="0.4">
      <c r="A68" s="14">
        <v>2004</v>
      </c>
      <c r="B68" s="38">
        <v>9155</v>
      </c>
      <c r="C68" s="16">
        <v>842</v>
      </c>
      <c r="D68" s="17">
        <v>903901</v>
      </c>
      <c r="E68" s="18">
        <f>D68/(D68+B68)</f>
        <v>0.98997323274804616</v>
      </c>
    </row>
    <row r="69" spans="1:5" ht="26.25" x14ac:dyDescent="0.4">
      <c r="A69" s="14">
        <v>2005</v>
      </c>
      <c r="B69" s="38">
        <v>11758</v>
      </c>
      <c r="C69" s="16">
        <v>1082</v>
      </c>
      <c r="D69" s="17">
        <v>1072361</v>
      </c>
      <c r="E69" s="18">
        <f t="shared" ref="E69:E76" si="2">D69/(D69+B69)</f>
        <v>0.98915432715412233</v>
      </c>
    </row>
    <row r="70" spans="1:5" ht="26.25" x14ac:dyDescent="0.4">
      <c r="A70" s="14">
        <v>2006</v>
      </c>
      <c r="B70" s="38">
        <v>11977</v>
      </c>
      <c r="C70" s="16">
        <v>1102</v>
      </c>
      <c r="D70" s="17">
        <v>1081415</v>
      </c>
      <c r="E70" s="18">
        <f t="shared" si="2"/>
        <v>0.98904601460409436</v>
      </c>
    </row>
    <row r="71" spans="1:5" ht="26.25" x14ac:dyDescent="0.4">
      <c r="A71" s="14">
        <v>2007</v>
      </c>
      <c r="B71" s="38">
        <v>7388</v>
      </c>
      <c r="C71" s="16">
        <v>679</v>
      </c>
      <c r="D71" s="17">
        <v>565195</v>
      </c>
      <c r="E71" s="18">
        <f t="shared" si="2"/>
        <v>0.98709706715009005</v>
      </c>
    </row>
    <row r="72" spans="1:5" ht="26.25" x14ac:dyDescent="0.4">
      <c r="A72" s="14">
        <v>2008</v>
      </c>
      <c r="B72" s="38">
        <v>17237</v>
      </c>
      <c r="C72" s="16">
        <v>556</v>
      </c>
      <c r="D72" s="17">
        <v>1400137</v>
      </c>
      <c r="E72" s="18">
        <f t="shared" si="2"/>
        <v>0.98783877790900643</v>
      </c>
    </row>
    <row r="73" spans="1:5" ht="26.25" x14ac:dyDescent="0.4">
      <c r="A73" s="14">
        <v>2009</v>
      </c>
      <c r="B73" s="38">
        <v>6639</v>
      </c>
      <c r="C73" s="16">
        <v>0</v>
      </c>
      <c r="D73" s="17">
        <v>928835</v>
      </c>
      <c r="E73" s="18">
        <f t="shared" si="2"/>
        <v>0.99290306304611353</v>
      </c>
    </row>
    <row r="74" spans="1:5" ht="26.25" x14ac:dyDescent="0.4">
      <c r="A74" s="14">
        <v>2010</v>
      </c>
      <c r="B74" s="38">
        <v>8668</v>
      </c>
      <c r="C74" s="16">
        <v>0</v>
      </c>
      <c r="D74" s="17">
        <v>878955</v>
      </c>
      <c r="E74" s="18">
        <f t="shared" si="2"/>
        <v>0.99023459283952764</v>
      </c>
    </row>
    <row r="75" spans="1:5" ht="26.25" x14ac:dyDescent="0.4">
      <c r="A75" s="14">
        <v>2011</v>
      </c>
      <c r="B75" s="38">
        <v>0.01</v>
      </c>
      <c r="C75" s="16">
        <v>0</v>
      </c>
      <c r="D75" s="17">
        <v>0</v>
      </c>
      <c r="E75" s="18">
        <f t="shared" si="2"/>
        <v>0</v>
      </c>
    </row>
    <row r="76" spans="1:5" ht="26.25" x14ac:dyDescent="0.4">
      <c r="A76" s="14">
        <v>2012</v>
      </c>
      <c r="B76" s="38">
        <v>0.01</v>
      </c>
      <c r="C76" s="16">
        <v>0</v>
      </c>
      <c r="D76" s="17">
        <v>0</v>
      </c>
      <c r="E76" s="18">
        <f t="shared" si="2"/>
        <v>0</v>
      </c>
    </row>
    <row r="77" spans="1:5" ht="26.25" x14ac:dyDescent="0.4">
      <c r="A77" s="14">
        <v>2013</v>
      </c>
      <c r="B77" s="38">
        <v>0.01</v>
      </c>
      <c r="C77" s="16">
        <v>0</v>
      </c>
      <c r="D77" s="17">
        <v>0</v>
      </c>
      <c r="E77" s="18">
        <f t="shared" ref="E77:E80" si="3">D77/(D77+B77)</f>
        <v>0</v>
      </c>
    </row>
    <row r="78" spans="1:5" ht="26.25" x14ac:dyDescent="0.4">
      <c r="A78" s="14">
        <v>2014</v>
      </c>
      <c r="B78" s="38">
        <v>0.01</v>
      </c>
      <c r="C78" s="16">
        <v>0</v>
      </c>
      <c r="D78" s="17">
        <v>0</v>
      </c>
      <c r="E78" s="18">
        <f t="shared" si="3"/>
        <v>0</v>
      </c>
    </row>
    <row r="79" spans="1:5" ht="26.25" x14ac:dyDescent="0.4">
      <c r="A79" s="14">
        <v>2015</v>
      </c>
      <c r="B79" s="38">
        <v>0.01</v>
      </c>
      <c r="C79" s="16">
        <v>0</v>
      </c>
      <c r="D79" s="17">
        <v>0</v>
      </c>
      <c r="E79" s="18">
        <f t="shared" si="3"/>
        <v>0</v>
      </c>
    </row>
    <row r="80" spans="1:5" ht="26.25" x14ac:dyDescent="0.4">
      <c r="A80" s="14">
        <v>2016</v>
      </c>
      <c r="B80" s="38">
        <v>0.01</v>
      </c>
      <c r="C80" s="16">
        <v>0</v>
      </c>
      <c r="D80" s="17">
        <v>0</v>
      </c>
      <c r="E80" s="18">
        <f t="shared" si="3"/>
        <v>0</v>
      </c>
    </row>
    <row r="81" spans="1:5" ht="26.25" x14ac:dyDescent="0.4">
      <c r="A81" s="14">
        <v>2017</v>
      </c>
      <c r="B81" s="38">
        <v>0.01</v>
      </c>
      <c r="C81" s="16">
        <v>0</v>
      </c>
      <c r="D81" s="17">
        <v>0</v>
      </c>
      <c r="E81" s="18">
        <f t="shared" ref="E81:E82" si="4">D81/(D81+B81)</f>
        <v>0</v>
      </c>
    </row>
    <row r="82" spans="1:5" ht="26.25" x14ac:dyDescent="0.4">
      <c r="A82" s="14">
        <v>2018</v>
      </c>
      <c r="B82" s="38">
        <v>0.01</v>
      </c>
      <c r="C82" s="16">
        <v>0</v>
      </c>
      <c r="D82" s="17">
        <v>0</v>
      </c>
      <c r="E82" s="18">
        <f t="shared" si="4"/>
        <v>0</v>
      </c>
    </row>
    <row r="83" spans="1:5" ht="26.25" x14ac:dyDescent="0.4">
      <c r="A83" s="14">
        <v>2019</v>
      </c>
      <c r="B83" s="38">
        <v>0.01</v>
      </c>
      <c r="C83" s="16">
        <v>0</v>
      </c>
      <c r="D83" s="17">
        <v>0</v>
      </c>
      <c r="E83" s="18">
        <f t="shared" ref="E83" si="5">D83/(D83+B83)</f>
        <v>0</v>
      </c>
    </row>
    <row r="84" spans="1:5" ht="26.25" x14ac:dyDescent="0.4">
      <c r="A84" s="14">
        <v>2020</v>
      </c>
      <c r="B84" s="38">
        <v>0.01</v>
      </c>
      <c r="C84" s="16">
        <v>0</v>
      </c>
      <c r="D84" s="17">
        <v>0</v>
      </c>
      <c r="E84" s="18">
        <f t="shared" ref="E84:E86" si="6">D84/(D84+B84)</f>
        <v>0</v>
      </c>
    </row>
    <row r="85" spans="1:5" ht="26.25" x14ac:dyDescent="0.4">
      <c r="A85" s="14">
        <v>2021</v>
      </c>
      <c r="B85" s="38">
        <v>0.01</v>
      </c>
      <c r="C85" s="16">
        <v>0</v>
      </c>
      <c r="D85" s="17">
        <v>0</v>
      </c>
      <c r="E85" s="18">
        <f t="shared" si="6"/>
        <v>0</v>
      </c>
    </row>
    <row r="86" spans="1:5" ht="26.25" x14ac:dyDescent="0.4">
      <c r="A86" s="92">
        <v>2022</v>
      </c>
      <c r="B86" s="38">
        <v>0.01</v>
      </c>
      <c r="C86" s="16">
        <v>0</v>
      </c>
      <c r="D86" s="17">
        <v>0</v>
      </c>
      <c r="E86" s="18">
        <f t="shared" si="6"/>
        <v>0</v>
      </c>
    </row>
    <row r="87" spans="1:5" ht="26.25" x14ac:dyDescent="0.4">
      <c r="A87" s="92">
        <v>2023</v>
      </c>
      <c r="B87" s="38">
        <v>0.01</v>
      </c>
      <c r="C87" s="16">
        <v>0</v>
      </c>
      <c r="D87" s="17">
        <v>0</v>
      </c>
      <c r="E87" s="18">
        <f t="shared" ref="E87" si="7">D87/(D87+B87)</f>
        <v>0</v>
      </c>
    </row>
    <row r="88" spans="1:5" ht="26.25" x14ac:dyDescent="0.4">
      <c r="A88" s="92"/>
      <c r="B88" s="102"/>
      <c r="C88" s="92"/>
      <c r="D88" s="92"/>
      <c r="E88" s="92"/>
    </row>
    <row r="89" spans="1:5" ht="26.25" x14ac:dyDescent="0.4">
      <c r="A89" s="92"/>
      <c r="B89" s="102"/>
      <c r="C89" s="92"/>
      <c r="D89" s="92"/>
      <c r="E89" s="92"/>
    </row>
    <row r="90" spans="1:5" ht="26.25" x14ac:dyDescent="0.4">
      <c r="A90" s="92"/>
      <c r="B90" s="102"/>
      <c r="C90" s="92"/>
      <c r="D90" s="92"/>
      <c r="E90" s="92"/>
    </row>
    <row r="91" spans="1:5" ht="26.25" x14ac:dyDescent="0.4">
      <c r="A91" s="92"/>
      <c r="B91" s="102"/>
      <c r="C91" s="92"/>
      <c r="D91" s="92"/>
      <c r="E91" s="92"/>
    </row>
    <row r="92" spans="1:5" ht="26.25" x14ac:dyDescent="0.4">
      <c r="A92" s="92"/>
      <c r="B92" s="102"/>
      <c r="C92" s="92"/>
      <c r="D92" s="92"/>
      <c r="E92" s="92"/>
    </row>
    <row r="93" spans="1:5" ht="26.25" x14ac:dyDescent="0.4">
      <c r="A93" s="92"/>
      <c r="B93" s="102"/>
      <c r="C93" s="92"/>
      <c r="D93" s="92"/>
      <c r="E93" s="92"/>
    </row>
    <row r="94" spans="1:5" ht="26.25" x14ac:dyDescent="0.4">
      <c r="A94" s="92"/>
      <c r="B94" s="102"/>
      <c r="C94" s="92"/>
      <c r="D94" s="92"/>
      <c r="E94" s="92"/>
    </row>
    <row r="95" spans="1:5" ht="26.25" x14ac:dyDescent="0.4">
      <c r="A95" s="92"/>
      <c r="B95" s="102"/>
      <c r="C95" s="92"/>
      <c r="D95" s="92"/>
      <c r="E95" s="92"/>
    </row>
    <row r="96" spans="1:5" ht="26.25" x14ac:dyDescent="0.4">
      <c r="A96" s="92"/>
      <c r="B96" s="102"/>
      <c r="C96" s="92"/>
      <c r="D96" s="92"/>
      <c r="E96" s="92"/>
    </row>
    <row r="97" spans="1:5" ht="26.25" x14ac:dyDescent="0.4">
      <c r="A97" s="92"/>
      <c r="B97" s="102"/>
      <c r="C97" s="92"/>
      <c r="D97" s="92"/>
      <c r="E97" s="92"/>
    </row>
    <row r="98" spans="1:5" ht="26.25" x14ac:dyDescent="0.4">
      <c r="A98" s="92"/>
      <c r="B98" s="102"/>
      <c r="C98" s="92"/>
      <c r="D98" s="92"/>
      <c r="E98" s="92"/>
    </row>
    <row r="99" spans="1:5" ht="26.25" x14ac:dyDescent="0.4">
      <c r="A99" s="92"/>
      <c r="B99" s="102"/>
      <c r="C99" s="92"/>
      <c r="D99" s="92"/>
      <c r="E99" s="92"/>
    </row>
    <row r="100" spans="1:5" ht="26.25" x14ac:dyDescent="0.4">
      <c r="A100" s="92"/>
      <c r="B100" s="102"/>
      <c r="C100" s="92"/>
      <c r="D100" s="92"/>
      <c r="E100" s="92"/>
    </row>
    <row r="101" spans="1:5" ht="26.25" x14ac:dyDescent="0.4">
      <c r="A101" s="92"/>
      <c r="B101" s="102"/>
      <c r="C101" s="92"/>
      <c r="D101" s="92"/>
      <c r="E101" s="92"/>
    </row>
    <row r="102" spans="1:5" ht="26.25" x14ac:dyDescent="0.4">
      <c r="A102" s="92"/>
      <c r="B102" s="102"/>
      <c r="C102" s="92"/>
      <c r="D102" s="92"/>
      <c r="E102" s="92"/>
    </row>
    <row r="103" spans="1:5" ht="26.25" x14ac:dyDescent="0.4">
      <c r="A103" s="92"/>
      <c r="B103" s="102"/>
      <c r="C103" s="92"/>
      <c r="D103" s="92"/>
      <c r="E103" s="92"/>
    </row>
    <row r="104" spans="1:5" ht="26.25" x14ac:dyDescent="0.4">
      <c r="A104" s="92"/>
      <c r="B104" s="102"/>
      <c r="C104" s="92"/>
      <c r="D104" s="92"/>
      <c r="E104" s="92"/>
    </row>
    <row r="105" spans="1:5" ht="26.25" x14ac:dyDescent="0.4">
      <c r="A105" s="92"/>
      <c r="B105" s="102"/>
      <c r="C105" s="92"/>
      <c r="D105" s="92"/>
      <c r="E105" s="92"/>
    </row>
  </sheetData>
  <phoneticPr fontId="3" type="noConversion"/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F81"/>
  <sheetViews>
    <sheetView showGridLines="0" topLeftCell="A31" zoomScale="55" zoomScaleNormal="55" workbookViewId="0">
      <selection activeCell="E64" sqref="E64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76.14062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1966</v>
      </c>
      <c r="B7" s="15">
        <v>5114</v>
      </c>
      <c r="C7" s="16">
        <v>0</v>
      </c>
      <c r="D7" s="17">
        <v>0</v>
      </c>
      <c r="E7" s="18">
        <f t="shared" ref="E7:E10" si="0">D7/(D7+B7)</f>
        <v>0</v>
      </c>
      <c r="F7" s="5"/>
    </row>
    <row r="8" spans="1:6" ht="26.25" x14ac:dyDescent="0.4">
      <c r="A8" s="14">
        <v>1967</v>
      </c>
      <c r="B8" s="15">
        <v>9793</v>
      </c>
      <c r="C8" s="16">
        <v>881</v>
      </c>
      <c r="D8" s="17">
        <v>97084</v>
      </c>
      <c r="E8" s="18">
        <f t="shared" si="0"/>
        <v>0.90837130533229793</v>
      </c>
      <c r="F8" s="5"/>
    </row>
    <row r="9" spans="1:6" ht="26.25" x14ac:dyDescent="0.4">
      <c r="A9" s="14">
        <v>1968</v>
      </c>
      <c r="B9" s="15">
        <v>21682</v>
      </c>
      <c r="C9" s="16">
        <v>1702</v>
      </c>
      <c r="D9" s="17">
        <v>96986</v>
      </c>
      <c r="E9" s="18">
        <f t="shared" si="0"/>
        <v>0.81728856979135067</v>
      </c>
      <c r="F9" s="5"/>
    </row>
    <row r="10" spans="1:6" ht="26.25" x14ac:dyDescent="0.4">
      <c r="A10" s="14">
        <v>1969</v>
      </c>
      <c r="B10" s="15">
        <v>120393</v>
      </c>
      <c r="C10" s="16">
        <v>19676</v>
      </c>
      <c r="D10" s="17">
        <v>182134</v>
      </c>
      <c r="E10" s="18">
        <f t="shared" si="0"/>
        <v>0.60204213177666788</v>
      </c>
      <c r="F10" s="5"/>
    </row>
    <row r="11" spans="1:6" ht="26.25" x14ac:dyDescent="0.4">
      <c r="A11" s="14">
        <v>1970</v>
      </c>
      <c r="B11" s="15">
        <v>1482556</v>
      </c>
      <c r="C11" s="16">
        <v>273701</v>
      </c>
      <c r="D11" s="17">
        <v>347609</v>
      </c>
      <c r="E11" s="18">
        <f t="shared" ref="E11:E42" si="1">D11/(D11+B11)</f>
        <v>0.1899331481041327</v>
      </c>
      <c r="F11" s="5"/>
    </row>
    <row r="12" spans="1:6" ht="26.25" x14ac:dyDescent="0.4">
      <c r="A12" s="14">
        <v>1971</v>
      </c>
      <c r="B12" s="15">
        <v>3151559</v>
      </c>
      <c r="C12" s="16">
        <v>254677</v>
      </c>
      <c r="D12" s="17">
        <v>864486</v>
      </c>
      <c r="E12" s="18">
        <f t="shared" si="1"/>
        <v>0.21525804616233135</v>
      </c>
      <c r="F12" s="5"/>
    </row>
    <row r="13" spans="1:6" ht="26.25" x14ac:dyDescent="0.4">
      <c r="A13" s="14">
        <v>1972</v>
      </c>
      <c r="B13" s="15">
        <v>3294628</v>
      </c>
      <c r="C13" s="16">
        <v>250773</v>
      </c>
      <c r="D13" s="17">
        <v>1176627</v>
      </c>
      <c r="E13" s="18">
        <f t="shared" si="1"/>
        <v>0.2631536335995151</v>
      </c>
      <c r="F13" s="5"/>
    </row>
    <row r="14" spans="1:6" ht="26.25" x14ac:dyDescent="0.4">
      <c r="A14" s="14">
        <v>1973</v>
      </c>
      <c r="B14" s="15">
        <v>3196531</v>
      </c>
      <c r="C14" s="16">
        <v>248620</v>
      </c>
      <c r="D14" s="17">
        <v>1271057</v>
      </c>
      <c r="E14" s="18">
        <f t="shared" si="1"/>
        <v>0.28450631526452302</v>
      </c>
      <c r="F14" s="5"/>
    </row>
    <row r="15" spans="1:6" ht="26.25" x14ac:dyDescent="0.4">
      <c r="A15" s="14">
        <v>1974</v>
      </c>
      <c r="B15" s="15">
        <v>3146800</v>
      </c>
      <c r="C15" s="16">
        <v>240955</v>
      </c>
      <c r="D15" s="17">
        <v>1706959</v>
      </c>
      <c r="E15" s="18">
        <f t="shared" si="1"/>
        <v>0.35167774090143328</v>
      </c>
      <c r="F15" s="5"/>
    </row>
    <row r="16" spans="1:6" ht="26.25" x14ac:dyDescent="0.4">
      <c r="A16" s="14">
        <v>1975</v>
      </c>
      <c r="B16" s="15">
        <v>3371787</v>
      </c>
      <c r="C16" s="16">
        <v>258786</v>
      </c>
      <c r="D16" s="17">
        <v>2958565</v>
      </c>
      <c r="E16" s="18">
        <f t="shared" si="1"/>
        <v>0.46736184654502627</v>
      </c>
      <c r="F16" s="5"/>
    </row>
    <row r="17" spans="1:6" ht="26.25" x14ac:dyDescent="0.4">
      <c r="A17" s="14">
        <v>1976</v>
      </c>
      <c r="B17" s="15">
        <v>3012674</v>
      </c>
      <c r="C17" s="16">
        <v>228067</v>
      </c>
      <c r="D17" s="17">
        <v>4459047</v>
      </c>
      <c r="E17" s="18">
        <f t="shared" si="1"/>
        <v>0.59678981589382152</v>
      </c>
      <c r="F17" s="5"/>
    </row>
    <row r="18" spans="1:6" ht="26.25" x14ac:dyDescent="0.4">
      <c r="A18" s="14">
        <v>1977</v>
      </c>
      <c r="B18" s="15">
        <v>2840503</v>
      </c>
      <c r="C18" s="16">
        <v>214660</v>
      </c>
      <c r="D18" s="17">
        <v>5912184</v>
      </c>
      <c r="E18" s="18">
        <f t="shared" si="1"/>
        <v>0.67547074401266716</v>
      </c>
      <c r="F18" s="5"/>
    </row>
    <row r="19" spans="1:6" ht="26.25" x14ac:dyDescent="0.4">
      <c r="A19" s="14">
        <v>1978</v>
      </c>
      <c r="B19" s="15">
        <v>2431292</v>
      </c>
      <c r="C19" s="16">
        <v>184735</v>
      </c>
      <c r="D19" s="17">
        <v>6408147</v>
      </c>
      <c r="E19" s="18">
        <f t="shared" si="1"/>
        <v>0.7249495131987449</v>
      </c>
      <c r="F19" s="5"/>
    </row>
    <row r="20" spans="1:6" ht="26.25" x14ac:dyDescent="0.4">
      <c r="A20" s="14">
        <v>1979</v>
      </c>
      <c r="B20" s="15">
        <v>2176319</v>
      </c>
      <c r="C20" s="16">
        <v>162428</v>
      </c>
      <c r="D20" s="17">
        <v>6324604</v>
      </c>
      <c r="E20" s="18">
        <f t="shared" si="1"/>
        <v>0.74399027023300879</v>
      </c>
      <c r="F20" s="5"/>
    </row>
    <row r="21" spans="1:6" ht="26.25" x14ac:dyDescent="0.4">
      <c r="A21" s="14">
        <v>1980</v>
      </c>
      <c r="B21" s="15">
        <v>2025432</v>
      </c>
      <c r="C21" s="16">
        <v>136754</v>
      </c>
      <c r="D21" s="17">
        <v>6784522</v>
      </c>
      <c r="E21" s="18">
        <f t="shared" si="1"/>
        <v>0.77009732400418884</v>
      </c>
      <c r="F21" s="7"/>
    </row>
    <row r="22" spans="1:6" ht="26.25" x14ac:dyDescent="0.4">
      <c r="A22" s="14">
        <v>1981</v>
      </c>
      <c r="B22" s="15">
        <v>1688711</v>
      </c>
      <c r="C22" s="16">
        <v>115008</v>
      </c>
      <c r="D22" s="17">
        <v>6718804</v>
      </c>
      <c r="E22" s="18">
        <f t="shared" si="1"/>
        <v>0.79914267176448694</v>
      </c>
      <c r="F22" s="5"/>
    </row>
    <row r="23" spans="1:6" ht="26.25" x14ac:dyDescent="0.4">
      <c r="A23" s="14">
        <v>1982</v>
      </c>
      <c r="B23" s="15">
        <v>1616950</v>
      </c>
      <c r="C23" s="16">
        <v>112884</v>
      </c>
      <c r="D23" s="17">
        <v>7223321</v>
      </c>
      <c r="E23" s="18">
        <f t="shared" si="1"/>
        <v>0.8170927112981039</v>
      </c>
      <c r="F23" s="5"/>
    </row>
    <row r="24" spans="1:6" ht="26.25" x14ac:dyDescent="0.4">
      <c r="A24" s="14">
        <v>1983</v>
      </c>
      <c r="B24" s="15">
        <v>1431654</v>
      </c>
      <c r="C24" s="16">
        <v>99032</v>
      </c>
      <c r="D24" s="17">
        <v>7766885</v>
      </c>
      <c r="E24" s="18">
        <f t="shared" si="1"/>
        <v>0.84436071858802797</v>
      </c>
      <c r="F24" s="5"/>
    </row>
    <row r="25" spans="1:6" ht="26.25" x14ac:dyDescent="0.4">
      <c r="A25" s="14">
        <v>1984</v>
      </c>
      <c r="B25" s="15">
        <v>1321000</v>
      </c>
      <c r="C25" s="16">
        <v>88792</v>
      </c>
      <c r="D25" s="17">
        <v>7938007</v>
      </c>
      <c r="E25" s="18">
        <f t="shared" si="1"/>
        <v>0.85732811304711187</v>
      </c>
      <c r="F25" s="5"/>
    </row>
    <row r="26" spans="1:6" ht="26.25" x14ac:dyDescent="0.4">
      <c r="A26" s="14">
        <v>1985</v>
      </c>
      <c r="B26" s="15">
        <v>1146947</v>
      </c>
      <c r="C26" s="16">
        <v>70630</v>
      </c>
      <c r="D26" s="17">
        <v>8156504</v>
      </c>
      <c r="E26" s="18">
        <f t="shared" si="1"/>
        <v>0.87671811245096043</v>
      </c>
      <c r="F26" s="5"/>
    </row>
    <row r="27" spans="1:6" ht="26.25" x14ac:dyDescent="0.4">
      <c r="A27" s="14">
        <v>1986</v>
      </c>
      <c r="B27" s="15">
        <v>918659</v>
      </c>
      <c r="C27" s="16">
        <v>58977</v>
      </c>
      <c r="D27" s="17">
        <v>7279077</v>
      </c>
      <c r="E27" s="18">
        <f t="shared" si="1"/>
        <v>0.8879374744441636</v>
      </c>
      <c r="F27" s="5"/>
    </row>
    <row r="28" spans="1:6" ht="26.25" x14ac:dyDescent="0.4">
      <c r="A28" s="14">
        <v>1987</v>
      </c>
      <c r="B28" s="15">
        <v>1032969</v>
      </c>
      <c r="C28" s="16">
        <v>62002</v>
      </c>
      <c r="D28" s="17">
        <v>7893180</v>
      </c>
      <c r="E28" s="18">
        <f t="shared" si="1"/>
        <v>0.88427607471038183</v>
      </c>
      <c r="F28" s="5"/>
    </row>
    <row r="29" spans="1:6" ht="26.25" x14ac:dyDescent="0.4">
      <c r="A29" s="14">
        <v>1988</v>
      </c>
      <c r="B29" s="15">
        <v>634923</v>
      </c>
      <c r="C29" s="16">
        <v>44879</v>
      </c>
      <c r="D29" s="17">
        <v>4954270</v>
      </c>
      <c r="E29" s="18">
        <f t="shared" si="1"/>
        <v>0.8864016683624989</v>
      </c>
      <c r="F29" s="5"/>
    </row>
    <row r="30" spans="1:6" ht="26.25" x14ac:dyDescent="0.4">
      <c r="A30" s="14">
        <v>1989</v>
      </c>
      <c r="B30" s="15">
        <v>494652</v>
      </c>
      <c r="C30" s="16">
        <v>34818</v>
      </c>
      <c r="D30" s="17">
        <v>3404318</v>
      </c>
      <c r="E30" s="18">
        <f t="shared" si="1"/>
        <v>0.87313264785315092</v>
      </c>
      <c r="F30" s="5"/>
    </row>
    <row r="31" spans="1:6" ht="26.25" x14ac:dyDescent="0.4">
      <c r="A31" s="14">
        <v>1990</v>
      </c>
      <c r="B31" s="15">
        <v>379755</v>
      </c>
      <c r="C31" s="16">
        <v>26737</v>
      </c>
      <c r="D31" s="17">
        <v>2909254</v>
      </c>
      <c r="E31" s="18">
        <f t="shared" si="1"/>
        <v>0.8845381693999621</v>
      </c>
      <c r="F31" s="5"/>
    </row>
    <row r="32" spans="1:6" ht="26.25" x14ac:dyDescent="0.4">
      <c r="A32" s="14">
        <v>1991</v>
      </c>
      <c r="B32" s="15">
        <v>353518</v>
      </c>
      <c r="C32" s="16">
        <v>26234</v>
      </c>
      <c r="D32" s="17">
        <v>3116107</v>
      </c>
      <c r="E32" s="18">
        <f t="shared" si="1"/>
        <v>0.89811060273084264</v>
      </c>
      <c r="F32" s="5"/>
    </row>
    <row r="33" spans="1:6" ht="26.25" x14ac:dyDescent="0.4">
      <c r="A33" s="14">
        <v>1992</v>
      </c>
      <c r="B33" s="15">
        <v>308706</v>
      </c>
      <c r="C33" s="16">
        <v>22610</v>
      </c>
      <c r="D33" s="17">
        <v>2639431</v>
      </c>
      <c r="E33" s="18">
        <f t="shared" si="1"/>
        <v>0.89528776986958203</v>
      </c>
      <c r="F33" s="5"/>
    </row>
    <row r="34" spans="1:6" ht="26.25" x14ac:dyDescent="0.4">
      <c r="A34" s="14">
        <v>1993</v>
      </c>
      <c r="B34" s="15">
        <v>322061</v>
      </c>
      <c r="C34" s="16">
        <v>29893</v>
      </c>
      <c r="D34" s="17">
        <v>2817693</v>
      </c>
      <c r="E34" s="18">
        <f t="shared" si="1"/>
        <v>0.89742476639889623</v>
      </c>
      <c r="F34" s="5"/>
    </row>
    <row r="35" spans="1:6" ht="26.25" x14ac:dyDescent="0.4">
      <c r="A35" s="14">
        <v>1994</v>
      </c>
      <c r="B35" s="15">
        <v>353456</v>
      </c>
      <c r="C35" s="16">
        <v>27934</v>
      </c>
      <c r="D35" s="17">
        <v>3125074</v>
      </c>
      <c r="E35" s="18">
        <f t="shared" si="1"/>
        <v>0.89838926213084258</v>
      </c>
      <c r="F35" s="5"/>
    </row>
    <row r="36" spans="1:6" ht="26.25" x14ac:dyDescent="0.4">
      <c r="A36" s="14">
        <v>1995</v>
      </c>
      <c r="B36" s="15">
        <v>357942</v>
      </c>
      <c r="C36" s="16">
        <v>28777</v>
      </c>
      <c r="D36" s="17">
        <v>3283230</v>
      </c>
      <c r="E36" s="18">
        <f t="shared" si="1"/>
        <v>0.90169593746189414</v>
      </c>
      <c r="F36" s="5"/>
    </row>
    <row r="37" spans="1:6" ht="26.25" x14ac:dyDescent="0.4">
      <c r="A37" s="14">
        <v>1996</v>
      </c>
      <c r="B37" s="19">
        <v>348892</v>
      </c>
      <c r="C37" s="16">
        <v>35256</v>
      </c>
      <c r="D37" s="17">
        <v>2745422</v>
      </c>
      <c r="E37" s="18">
        <f t="shared" si="1"/>
        <v>0.88724738342650422</v>
      </c>
      <c r="F37" s="5"/>
    </row>
    <row r="38" spans="1:6" ht="26.25" x14ac:dyDescent="0.4">
      <c r="A38" s="14">
        <v>1997</v>
      </c>
      <c r="B38" s="19">
        <v>513332</v>
      </c>
      <c r="C38" s="16">
        <v>55864</v>
      </c>
      <c r="D38" s="17">
        <v>5118599</v>
      </c>
      <c r="E38" s="18">
        <f t="shared" si="1"/>
        <v>0.90885328673238364</v>
      </c>
      <c r="F38" s="5"/>
    </row>
    <row r="39" spans="1:6" ht="26.25" x14ac:dyDescent="0.4">
      <c r="A39" s="14">
        <v>1998</v>
      </c>
      <c r="B39" s="19">
        <v>462007</v>
      </c>
      <c r="C39" s="16">
        <v>47545</v>
      </c>
      <c r="D39" s="17">
        <v>5491026</v>
      </c>
      <c r="E39" s="18">
        <f t="shared" si="1"/>
        <v>0.92239132556463233</v>
      </c>
    </row>
    <row r="40" spans="1:6" ht="26.25" x14ac:dyDescent="0.4">
      <c r="A40" s="14">
        <v>1999</v>
      </c>
      <c r="B40" s="19">
        <v>283639</v>
      </c>
      <c r="C40" s="16">
        <v>27829</v>
      </c>
      <c r="D40" s="17">
        <v>3780703</v>
      </c>
      <c r="E40" s="18">
        <f t="shared" si="1"/>
        <v>0.93021281181554116</v>
      </c>
    </row>
    <row r="41" spans="1:6" ht="26.25" x14ac:dyDescent="0.4">
      <c r="A41" s="14">
        <v>2000</v>
      </c>
      <c r="B41" s="19">
        <v>269603</v>
      </c>
      <c r="C41" s="16">
        <v>24243</v>
      </c>
      <c r="D41" s="17">
        <v>3856912</v>
      </c>
      <c r="E41" s="18">
        <f t="shared" si="1"/>
        <v>0.93466569247900466</v>
      </c>
    </row>
    <row r="42" spans="1:6" ht="26.25" x14ac:dyDescent="0.4">
      <c r="A42" s="14">
        <v>2001</v>
      </c>
      <c r="B42" s="19">
        <v>277692</v>
      </c>
      <c r="C42" s="16">
        <v>24929</v>
      </c>
      <c r="D42" s="17">
        <v>3896711</v>
      </c>
      <c r="E42" s="18">
        <f t="shared" si="1"/>
        <v>0.9334774337791536</v>
      </c>
    </row>
    <row r="43" spans="1:6" ht="26.25" x14ac:dyDescent="0.4">
      <c r="A43" s="14">
        <v>2002</v>
      </c>
      <c r="B43" s="19">
        <v>282309</v>
      </c>
      <c r="C43" s="16">
        <v>25198</v>
      </c>
      <c r="D43" s="17">
        <v>4317584</v>
      </c>
      <c r="E43" s="18">
        <f>D43/(D43+B43)</f>
        <v>0.93862705067270047</v>
      </c>
    </row>
    <row r="44" spans="1:6" ht="26.25" x14ac:dyDescent="0.4">
      <c r="A44" s="14">
        <v>2003</v>
      </c>
      <c r="B44" s="19">
        <v>282262</v>
      </c>
      <c r="C44" s="16">
        <v>25080</v>
      </c>
      <c r="D44" s="17">
        <v>4717237</v>
      </c>
      <c r="E44" s="18">
        <f>D44/(D44+B44)</f>
        <v>0.9435419429026789</v>
      </c>
    </row>
    <row r="45" spans="1:6" ht="26.25" x14ac:dyDescent="0.4">
      <c r="A45" s="14">
        <v>2004</v>
      </c>
      <c r="B45" s="19">
        <v>261712</v>
      </c>
      <c r="C45" s="16">
        <v>22637</v>
      </c>
      <c r="D45" s="17">
        <v>4126072</v>
      </c>
      <c r="E45" s="18">
        <f>D45/(D45+B45)</f>
        <v>0.94035440213100741</v>
      </c>
    </row>
    <row r="46" spans="1:6" ht="26.25" x14ac:dyDescent="0.4">
      <c r="A46" s="14">
        <v>2005</v>
      </c>
      <c r="B46" s="19">
        <v>239954</v>
      </c>
      <c r="C46" s="16">
        <v>21436</v>
      </c>
      <c r="D46" s="17">
        <v>4357663</v>
      </c>
      <c r="E46" s="18">
        <f>D46/(D46+B46)</f>
        <v>0.94780904977513347</v>
      </c>
    </row>
    <row r="47" spans="1:6" ht="26.25" x14ac:dyDescent="0.4">
      <c r="A47" s="14">
        <v>2006</v>
      </c>
      <c r="B47" s="19">
        <v>260770</v>
      </c>
      <c r="C47" s="16">
        <v>20891</v>
      </c>
      <c r="D47" s="17">
        <v>4700685</v>
      </c>
      <c r="E47" s="18">
        <f t="shared" ref="E47:E53" si="2">D47/(D47+B47)</f>
        <v>0.94744082129133489</v>
      </c>
    </row>
    <row r="48" spans="1:6" ht="26.25" x14ac:dyDescent="0.4">
      <c r="A48" s="14">
        <v>2007</v>
      </c>
      <c r="B48" s="19">
        <v>210597</v>
      </c>
      <c r="C48" s="16">
        <v>18766</v>
      </c>
      <c r="D48" s="17">
        <v>3760471</v>
      </c>
      <c r="E48" s="18">
        <f t="shared" si="2"/>
        <v>0.94696716349354881</v>
      </c>
    </row>
    <row r="49" spans="1:5" ht="26.25" x14ac:dyDescent="0.4">
      <c r="A49" s="14">
        <v>2008</v>
      </c>
      <c r="B49" s="19">
        <v>196092</v>
      </c>
      <c r="C49" s="16">
        <v>17585</v>
      </c>
      <c r="D49" s="17">
        <v>3493701</v>
      </c>
      <c r="E49" s="18">
        <f t="shared" si="2"/>
        <v>0.94685555531163945</v>
      </c>
    </row>
    <row r="50" spans="1:5" ht="26.25" x14ac:dyDescent="0.4">
      <c r="A50" s="14">
        <v>2009</v>
      </c>
      <c r="B50" s="19">
        <v>167601</v>
      </c>
      <c r="C50" s="16">
        <v>15224</v>
      </c>
      <c r="D50" s="17">
        <v>3241863</v>
      </c>
      <c r="E50" s="18">
        <f t="shared" si="2"/>
        <v>0.95084241980557649</v>
      </c>
    </row>
    <row r="51" spans="1:5" ht="26.25" x14ac:dyDescent="0.4">
      <c r="A51" s="14">
        <v>2010</v>
      </c>
      <c r="B51" s="19">
        <v>161005</v>
      </c>
      <c r="C51" s="16">
        <v>14525</v>
      </c>
      <c r="D51" s="17">
        <v>3421885</v>
      </c>
      <c r="E51" s="18">
        <f t="shared" si="2"/>
        <v>0.95506281242237412</v>
      </c>
    </row>
    <row r="52" spans="1:5" ht="26.25" x14ac:dyDescent="0.4">
      <c r="A52" s="14">
        <v>2011</v>
      </c>
      <c r="B52" s="19">
        <v>183399</v>
      </c>
      <c r="C52" s="16">
        <v>16369</v>
      </c>
      <c r="D52" s="17">
        <v>3895152</v>
      </c>
      <c r="E52" s="18">
        <f t="shared" si="2"/>
        <v>0.95503329491282563</v>
      </c>
    </row>
    <row r="53" spans="1:5" ht="26.25" x14ac:dyDescent="0.4">
      <c r="A53" s="14">
        <v>2012</v>
      </c>
      <c r="B53" s="19">
        <v>239547</v>
      </c>
      <c r="C53" s="16">
        <v>21637</v>
      </c>
      <c r="D53" s="17">
        <v>4738587</v>
      </c>
      <c r="E53" s="18">
        <f t="shared" si="2"/>
        <v>0.95188016232588357</v>
      </c>
    </row>
    <row r="54" spans="1:5" ht="26.25" x14ac:dyDescent="0.4">
      <c r="A54" s="14">
        <v>2013</v>
      </c>
      <c r="B54" s="19">
        <v>225062</v>
      </c>
      <c r="C54" s="16">
        <v>20411</v>
      </c>
      <c r="D54" s="17">
        <v>4044417</v>
      </c>
      <c r="E54" s="18">
        <f t="shared" ref="E54:E57" si="3">D54/(D54+B54)</f>
        <v>0.9472858397945042</v>
      </c>
    </row>
    <row r="55" spans="1:5" ht="26.25" x14ac:dyDescent="0.4">
      <c r="A55" s="14">
        <v>2014</v>
      </c>
      <c r="B55" s="19">
        <v>187347</v>
      </c>
      <c r="C55" s="16">
        <v>15694</v>
      </c>
      <c r="D55" s="17">
        <v>3765620</v>
      </c>
      <c r="E55" s="18">
        <f t="shared" si="3"/>
        <v>0.95260597925558199</v>
      </c>
    </row>
    <row r="56" spans="1:5" ht="26.25" x14ac:dyDescent="0.4">
      <c r="A56" s="14">
        <v>2015</v>
      </c>
      <c r="B56" s="19">
        <v>225659</v>
      </c>
      <c r="C56" s="42">
        <v>20362</v>
      </c>
      <c r="D56" s="43">
        <v>4254460</v>
      </c>
      <c r="E56" s="18">
        <f t="shared" si="3"/>
        <v>0.94963102542588718</v>
      </c>
    </row>
    <row r="57" spans="1:5" ht="26.25" x14ac:dyDescent="0.4">
      <c r="A57" s="14">
        <v>2016</v>
      </c>
      <c r="B57" s="19">
        <v>169519</v>
      </c>
      <c r="C57" s="42">
        <v>15199</v>
      </c>
      <c r="D57" s="43">
        <v>3290331</v>
      </c>
      <c r="E57" s="18">
        <f t="shared" si="3"/>
        <v>0.95100394525774234</v>
      </c>
    </row>
    <row r="58" spans="1:5" ht="26.25" x14ac:dyDescent="0.4">
      <c r="A58" s="14">
        <v>2017</v>
      </c>
      <c r="B58" s="19">
        <v>196494</v>
      </c>
      <c r="C58" s="42">
        <v>19799</v>
      </c>
      <c r="D58" s="43">
        <v>4544988</v>
      </c>
      <c r="E58" s="18">
        <f t="shared" ref="E58" si="4">D58/(D58+B58)</f>
        <v>0.958558526637874</v>
      </c>
    </row>
    <row r="59" spans="1:5" ht="26.25" x14ac:dyDescent="0.4">
      <c r="A59" s="14">
        <v>2018</v>
      </c>
      <c r="B59" s="19">
        <v>193792</v>
      </c>
      <c r="C59" s="42">
        <v>28583</v>
      </c>
      <c r="D59" s="43">
        <v>4932408</v>
      </c>
      <c r="E59" s="18">
        <f t="shared" ref="E59" si="5">D59/(D59+B59)</f>
        <v>0.96219577854941285</v>
      </c>
    </row>
    <row r="60" spans="1:5" ht="26.25" x14ac:dyDescent="0.4">
      <c r="A60" s="14">
        <v>2019</v>
      </c>
      <c r="B60" s="19">
        <v>183330</v>
      </c>
      <c r="C60" s="42">
        <v>27983</v>
      </c>
      <c r="D60" s="43">
        <v>4918157</v>
      </c>
      <c r="E60" s="18">
        <f t="shared" ref="E60" si="6">D60/(D60+B60)</f>
        <v>0.96406341915602256</v>
      </c>
    </row>
    <row r="61" spans="1:5" ht="26.25" x14ac:dyDescent="0.4">
      <c r="A61" s="14">
        <v>2020</v>
      </c>
      <c r="B61" s="19">
        <v>167104</v>
      </c>
      <c r="C61" s="42">
        <v>28431</v>
      </c>
      <c r="D61" s="43">
        <v>4075847</v>
      </c>
      <c r="E61" s="18">
        <f t="shared" ref="E61:E63" si="7">D61/(D61+B61)</f>
        <v>0.96061609007504445</v>
      </c>
    </row>
    <row r="62" spans="1:5" ht="26.25" x14ac:dyDescent="0.4">
      <c r="A62" s="14">
        <v>2021</v>
      </c>
      <c r="B62" s="19">
        <v>116212</v>
      </c>
      <c r="C62" s="42">
        <v>28783</v>
      </c>
      <c r="D62" s="43">
        <v>3358165</v>
      </c>
      <c r="E62" s="18">
        <f t="shared" si="7"/>
        <v>0.96655170121146894</v>
      </c>
    </row>
    <row r="63" spans="1:5" ht="26.25" x14ac:dyDescent="0.4">
      <c r="A63" s="92">
        <v>2022</v>
      </c>
      <c r="B63" s="19">
        <v>80117</v>
      </c>
      <c r="C63" s="42">
        <v>24762</v>
      </c>
      <c r="D63" s="43">
        <v>2486796</v>
      </c>
      <c r="E63" s="18">
        <f t="shared" si="7"/>
        <v>0.96878857990122769</v>
      </c>
    </row>
    <row r="64" spans="1:5" ht="26.25" x14ac:dyDescent="0.4">
      <c r="A64" s="92">
        <v>2023</v>
      </c>
      <c r="B64" s="19">
        <v>116914</v>
      </c>
      <c r="C64" s="42">
        <v>24375</v>
      </c>
      <c r="D64" s="43">
        <v>3182820</v>
      </c>
      <c r="E64" s="18">
        <f t="shared" ref="E64" si="8">D64/(D64+B64)</f>
        <v>0.96456865917070889</v>
      </c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  <row r="74" spans="1:5" ht="26.25" x14ac:dyDescent="0.4">
      <c r="A74" s="92"/>
      <c r="B74" s="92"/>
      <c r="C74" s="92"/>
      <c r="D74" s="92"/>
      <c r="E74" s="92"/>
    </row>
    <row r="75" spans="1:5" ht="26.25" x14ac:dyDescent="0.4">
      <c r="A75" s="92"/>
      <c r="B75" s="92"/>
      <c r="C75" s="92"/>
      <c r="D75" s="92"/>
      <c r="E75" s="92"/>
    </row>
    <row r="76" spans="1:5" ht="26.25" x14ac:dyDescent="0.4">
      <c r="A76" s="92"/>
      <c r="B76" s="92"/>
      <c r="C76" s="92"/>
      <c r="D76" s="92"/>
      <c r="E76" s="92"/>
    </row>
    <row r="77" spans="1:5" ht="26.25" x14ac:dyDescent="0.4">
      <c r="A77" s="92"/>
      <c r="B77" s="92"/>
      <c r="C77" s="92"/>
      <c r="D77" s="92"/>
      <c r="E77" s="92"/>
    </row>
    <row r="78" spans="1:5" ht="26.25" x14ac:dyDescent="0.4">
      <c r="A78" s="92"/>
      <c r="B78" s="92"/>
      <c r="C78" s="92"/>
      <c r="D78" s="92"/>
      <c r="E78" s="92"/>
    </row>
    <row r="79" spans="1:5" ht="26.25" x14ac:dyDescent="0.4">
      <c r="A79" s="92"/>
      <c r="B79" s="92"/>
      <c r="C79" s="92"/>
      <c r="D79" s="92"/>
      <c r="E79" s="92"/>
    </row>
    <row r="80" spans="1:5" ht="26.25" x14ac:dyDescent="0.4">
      <c r="A80" s="92"/>
      <c r="B80" s="92"/>
      <c r="C80" s="92"/>
      <c r="D80" s="92"/>
      <c r="E80" s="92"/>
    </row>
    <row r="81" spans="1:5" ht="26.25" x14ac:dyDescent="0.4">
      <c r="A81" s="92"/>
      <c r="B81" s="92"/>
      <c r="C81" s="92"/>
      <c r="D81" s="92"/>
      <c r="E81" s="92"/>
    </row>
  </sheetData>
  <phoneticPr fontId="3" type="noConversion"/>
  <printOptions horizontalCentered="1" verticalCentered="1" gridLinesSet="0"/>
  <pageMargins left="0.25" right="0.18" top="0.76" bottom="0.46" header="0.47" footer="0.24"/>
  <pageSetup paperSize="5" scale="53" orientation="landscape" horizontalDpi="300" verticalDpi="300" r:id="rId1"/>
  <headerFooter alignWithMargins="0">
    <oddFooter>&amp;L&amp;8&amp;D   &amp;T   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F53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/>
      <c r="F4" s="1"/>
    </row>
    <row r="5" spans="1:6" ht="25.5" x14ac:dyDescent="0.35">
      <c r="A5" s="12" t="s">
        <v>7</v>
      </c>
      <c r="B5" s="10"/>
      <c r="C5" s="10"/>
      <c r="D5" s="10"/>
      <c r="E5" s="11"/>
      <c r="F5" s="1"/>
    </row>
    <row r="6" spans="1:6" ht="25.5" x14ac:dyDescent="0.35">
      <c r="A6" s="10"/>
      <c r="B6" s="13" t="s">
        <v>0</v>
      </c>
      <c r="C6" s="13" t="s">
        <v>2</v>
      </c>
      <c r="D6" s="13"/>
      <c r="E6" s="13"/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>
        <v>1977</v>
      </c>
      <c r="B14" s="15">
        <v>1046</v>
      </c>
      <c r="C14" s="16">
        <v>0</v>
      </c>
      <c r="D14" s="17"/>
      <c r="E14" s="18"/>
      <c r="F14" s="5"/>
    </row>
    <row r="15" spans="1:6" ht="26.25" x14ac:dyDescent="0.4">
      <c r="A15" s="14">
        <v>1978</v>
      </c>
      <c r="B15" s="15">
        <v>813</v>
      </c>
      <c r="C15" s="16">
        <v>0</v>
      </c>
      <c r="D15" s="17"/>
      <c r="E15" s="18"/>
      <c r="F15" s="5"/>
    </row>
    <row r="16" spans="1:6" ht="26.25" x14ac:dyDescent="0.4">
      <c r="A16" s="14"/>
      <c r="B16" s="15"/>
      <c r="C16" s="16"/>
      <c r="D16" s="17"/>
      <c r="E16" s="18"/>
      <c r="F16" s="5"/>
    </row>
    <row r="17" spans="1:6" ht="26.25" x14ac:dyDescent="0.4">
      <c r="A17" s="14"/>
      <c r="B17" s="15"/>
      <c r="C17" s="16"/>
      <c r="D17" s="17"/>
      <c r="E17" s="18"/>
      <c r="F17" s="5"/>
    </row>
    <row r="18" spans="1:6" ht="26.25" x14ac:dyDescent="0.4">
      <c r="A18" s="14"/>
      <c r="B18" s="15"/>
      <c r="C18" s="16"/>
      <c r="D18" s="17"/>
      <c r="E18" s="18"/>
      <c r="F18" s="5"/>
    </row>
    <row r="19" spans="1:6" ht="26.25" x14ac:dyDescent="0.4">
      <c r="A19" s="14"/>
      <c r="B19" s="15"/>
      <c r="C19" s="16"/>
      <c r="D19" s="17"/>
      <c r="E19" s="18"/>
      <c r="F19" s="5"/>
    </row>
    <row r="20" spans="1:6" ht="26.25" x14ac:dyDescent="0.4">
      <c r="A20" s="14"/>
      <c r="B20" s="15"/>
      <c r="C20" s="16"/>
      <c r="D20" s="17"/>
      <c r="E20" s="18"/>
      <c r="F20" s="5"/>
    </row>
    <row r="21" spans="1:6" ht="26.25" x14ac:dyDescent="0.4">
      <c r="A21" s="14"/>
      <c r="B21" s="15"/>
      <c r="C21" s="16"/>
      <c r="D21" s="17"/>
      <c r="E21" s="18"/>
      <c r="F21" s="7"/>
    </row>
    <row r="22" spans="1:6" ht="26.25" x14ac:dyDescent="0.4">
      <c r="A22" s="14"/>
      <c r="B22" s="15"/>
      <c r="C22" s="16"/>
      <c r="D22" s="17"/>
      <c r="E22" s="18"/>
      <c r="F22" s="5"/>
    </row>
    <row r="23" spans="1:6" ht="26.25" x14ac:dyDescent="0.4">
      <c r="A23" s="14"/>
      <c r="B23" s="15"/>
      <c r="C23" s="16"/>
      <c r="D23" s="17"/>
      <c r="E23" s="18"/>
      <c r="F23" s="5"/>
    </row>
    <row r="24" spans="1:6" ht="26.25" x14ac:dyDescent="0.4">
      <c r="A24" s="14"/>
      <c r="B24" s="15"/>
      <c r="C24" s="16"/>
      <c r="D24" s="17"/>
      <c r="E24" s="18"/>
      <c r="F24" s="5"/>
    </row>
    <row r="25" spans="1:6" ht="26.25" x14ac:dyDescent="0.4">
      <c r="A25" s="14"/>
      <c r="B25" s="15"/>
      <c r="C25" s="16"/>
      <c r="D25" s="17"/>
      <c r="E25" s="18"/>
      <c r="F25" s="5"/>
    </row>
    <row r="26" spans="1:6" ht="26.25" x14ac:dyDescent="0.4">
      <c r="A26" s="14"/>
      <c r="B26" s="15"/>
      <c r="C26" s="16"/>
      <c r="D26" s="17"/>
      <c r="E26" s="18"/>
      <c r="F26" s="5"/>
    </row>
    <row r="27" spans="1:6" ht="26.25" x14ac:dyDescent="0.4">
      <c r="A27" s="14"/>
      <c r="B27" s="15"/>
      <c r="C27" s="16"/>
      <c r="D27" s="17"/>
      <c r="E27" s="18"/>
      <c r="F27" s="5"/>
    </row>
    <row r="28" spans="1:6" ht="26.25" x14ac:dyDescent="0.4">
      <c r="A28" s="14"/>
      <c r="B28" s="15"/>
      <c r="C28" s="16"/>
      <c r="D28" s="17"/>
      <c r="E28" s="18"/>
      <c r="F28" s="5"/>
    </row>
    <row r="29" spans="1:6" ht="26.25" x14ac:dyDescent="0.4">
      <c r="A29" s="14"/>
      <c r="B29" s="15"/>
      <c r="C29" s="16"/>
      <c r="D29" s="17"/>
      <c r="E29" s="18"/>
      <c r="F29" s="5"/>
    </row>
    <row r="30" spans="1:6" ht="26.25" x14ac:dyDescent="0.4">
      <c r="A30" s="14"/>
      <c r="B30" s="15"/>
      <c r="C30" s="16"/>
      <c r="D30" s="17"/>
      <c r="E30" s="18"/>
      <c r="F30" s="5"/>
    </row>
    <row r="31" spans="1:6" ht="26.25" x14ac:dyDescent="0.4">
      <c r="A31" s="14"/>
      <c r="B31" s="15"/>
      <c r="C31" s="16"/>
      <c r="D31" s="17"/>
      <c r="E31" s="18"/>
      <c r="F31" s="5"/>
    </row>
    <row r="32" spans="1:6" ht="26.25" x14ac:dyDescent="0.4">
      <c r="A32" s="14"/>
      <c r="B32" s="15"/>
      <c r="C32" s="16"/>
      <c r="D32" s="17"/>
      <c r="E32" s="18"/>
      <c r="F32" s="5"/>
    </row>
    <row r="33" spans="1:6" ht="26.25" x14ac:dyDescent="0.4">
      <c r="A33" s="14"/>
      <c r="B33" s="19"/>
      <c r="C33" s="16"/>
      <c r="D33" s="17"/>
      <c r="E33" s="18"/>
      <c r="F33" s="5"/>
    </row>
    <row r="34" spans="1:6" ht="26.25" x14ac:dyDescent="0.4">
      <c r="A34" s="14"/>
      <c r="B34" s="19"/>
      <c r="C34" s="16"/>
      <c r="D34" s="17"/>
      <c r="E34" s="18"/>
      <c r="F34" s="5"/>
    </row>
    <row r="35" spans="1:6" ht="26.25" x14ac:dyDescent="0.4">
      <c r="A35" s="14"/>
      <c r="B35" s="19"/>
      <c r="C35" s="16"/>
      <c r="D35" s="17"/>
      <c r="E35" s="18"/>
      <c r="F35" s="5"/>
    </row>
    <row r="36" spans="1:6" ht="26.25" x14ac:dyDescent="0.4">
      <c r="A36" s="14"/>
      <c r="B36" s="19"/>
      <c r="C36" s="16"/>
      <c r="D36" s="17"/>
      <c r="E36" s="18"/>
      <c r="F36" s="5"/>
    </row>
    <row r="37" spans="1:6" ht="26.25" x14ac:dyDescent="0.4">
      <c r="A37" s="14"/>
      <c r="B37" s="19"/>
      <c r="C37" s="16"/>
      <c r="D37" s="17"/>
      <c r="E37" s="18"/>
      <c r="F37" s="5"/>
    </row>
    <row r="38" spans="1:6" ht="26.25" x14ac:dyDescent="0.4">
      <c r="A38" s="14"/>
      <c r="B38" s="19"/>
      <c r="C38" s="16"/>
      <c r="D38" s="17"/>
      <c r="E38" s="18"/>
      <c r="F38" s="5"/>
    </row>
    <row r="39" spans="1:6" ht="26.25" x14ac:dyDescent="0.4">
      <c r="A39" s="14"/>
      <c r="B39" s="19"/>
      <c r="C39" s="16"/>
      <c r="D39" s="17"/>
      <c r="E39" s="18"/>
    </row>
    <row r="40" spans="1:6" ht="26.25" x14ac:dyDescent="0.4">
      <c r="A40" s="14"/>
      <c r="B40" s="19"/>
      <c r="C40" s="16"/>
      <c r="D40" s="17"/>
      <c r="E40" s="18"/>
    </row>
    <row r="41" spans="1:6" ht="26.25" x14ac:dyDescent="0.4">
      <c r="A41" s="14"/>
      <c r="B41" s="19"/>
      <c r="C41" s="16"/>
      <c r="D41" s="17"/>
      <c r="E41" s="18"/>
    </row>
    <row r="42" spans="1:6" ht="26.25" x14ac:dyDescent="0.4">
      <c r="A42" s="14"/>
      <c r="B42" s="19"/>
      <c r="C42" s="16"/>
      <c r="D42" s="17"/>
      <c r="E42" s="18"/>
    </row>
    <row r="43" spans="1:6" ht="26.25" x14ac:dyDescent="0.4">
      <c r="A43" s="14"/>
      <c r="B43" s="19"/>
      <c r="C43" s="16"/>
      <c r="D43" s="17"/>
      <c r="E43" s="18"/>
    </row>
    <row r="44" spans="1:6" ht="26.25" x14ac:dyDescent="0.4">
      <c r="A44" s="14"/>
      <c r="B44" s="19"/>
      <c r="C44" s="16"/>
      <c r="D44" s="17"/>
      <c r="E44" s="18"/>
    </row>
    <row r="45" spans="1:6" ht="26.25" x14ac:dyDescent="0.4">
      <c r="A45" s="14"/>
      <c r="B45" s="19"/>
      <c r="C45" s="16"/>
      <c r="D45" s="17"/>
      <c r="E45" s="18"/>
    </row>
    <row r="46" spans="1:6" ht="26.25" x14ac:dyDescent="0.4">
      <c r="A46" s="14"/>
      <c r="B46" s="19"/>
      <c r="C46" s="16"/>
      <c r="D46" s="17"/>
      <c r="E46" s="18"/>
    </row>
    <row r="47" spans="1:6" ht="26.25" x14ac:dyDescent="0.4">
      <c r="A47" s="14"/>
      <c r="B47" s="19"/>
      <c r="C47" s="16"/>
      <c r="D47" s="17"/>
      <c r="E47" s="18"/>
    </row>
    <row r="48" spans="1:6" ht="26.25" x14ac:dyDescent="0.4">
      <c r="A48" s="14"/>
      <c r="B48" s="19"/>
      <c r="C48" s="16"/>
      <c r="D48" s="17"/>
      <c r="E48" s="18"/>
    </row>
    <row r="49" spans="1:5" ht="26.25" x14ac:dyDescent="0.4">
      <c r="A49" s="14"/>
      <c r="B49" s="19"/>
      <c r="C49" s="16"/>
      <c r="D49" s="17"/>
      <c r="E49" s="18"/>
    </row>
    <row r="50" spans="1:5" ht="26.25" x14ac:dyDescent="0.4">
      <c r="A50" s="14"/>
      <c r="B50" s="19"/>
      <c r="C50" s="16"/>
      <c r="D50" s="17"/>
      <c r="E50" s="18"/>
    </row>
    <row r="51" spans="1:5" ht="26.25" x14ac:dyDescent="0.4">
      <c r="A51" s="14"/>
      <c r="B51" s="19"/>
      <c r="C51" s="16"/>
      <c r="D51" s="17"/>
      <c r="E51" s="18"/>
    </row>
    <row r="52" spans="1:5" ht="26.25" x14ac:dyDescent="0.4">
      <c r="A52" s="14"/>
      <c r="B52" s="19"/>
      <c r="C52" s="16"/>
      <c r="D52" s="17"/>
      <c r="E52" s="18"/>
    </row>
    <row r="53" spans="1:5" ht="26.25" x14ac:dyDescent="0.4">
      <c r="A53" s="14"/>
      <c r="B53" s="19"/>
      <c r="C53" s="16"/>
      <c r="D53" s="17"/>
      <c r="E53" s="18"/>
    </row>
  </sheetData>
  <printOptions horizontalCentered="1" verticalCentered="1" gridLinesSet="0"/>
  <pageMargins left="0.25" right="0.18" top="0.55000000000000004" bottom="0.46" header="0.47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/>
      <c r="B14" s="32"/>
      <c r="C14" s="31"/>
      <c r="D14" s="29"/>
      <c r="E14" s="18"/>
      <c r="F14" s="5"/>
    </row>
    <row r="15" spans="1:6" ht="26.25" x14ac:dyDescent="0.4">
      <c r="A15" s="14"/>
      <c r="B15" s="32"/>
      <c r="C15" s="31"/>
      <c r="D15" s="29"/>
      <c r="E15" s="18"/>
      <c r="F15" s="5"/>
    </row>
    <row r="16" spans="1:6" ht="26.25" x14ac:dyDescent="0.4">
      <c r="A16" s="14"/>
      <c r="B16" s="32"/>
      <c r="C16" s="31"/>
      <c r="D16" s="29"/>
      <c r="E16" s="18"/>
      <c r="F16" s="5"/>
    </row>
    <row r="17" spans="1:42" ht="26.25" x14ac:dyDescent="0.4">
      <c r="A17" s="14"/>
      <c r="B17" s="32"/>
      <c r="C17" s="31"/>
      <c r="D17" s="29"/>
      <c r="E17" s="18"/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>
        <v>1986</v>
      </c>
      <c r="B23" s="32">
        <v>133373</v>
      </c>
      <c r="C23" s="31">
        <v>76555</v>
      </c>
      <c r="D23" s="29">
        <v>97489</v>
      </c>
      <c r="E23" s="18">
        <f t="shared" ref="E23:E28" si="0">D23/(D23+B23)</f>
        <v>0.42228257573788669</v>
      </c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>
        <v>1987</v>
      </c>
      <c r="B24" s="32">
        <v>43434</v>
      </c>
      <c r="C24" s="31">
        <v>24404</v>
      </c>
      <c r="D24" s="29">
        <v>154394</v>
      </c>
      <c r="E24" s="18">
        <f t="shared" si="0"/>
        <v>0.78044563964656166</v>
      </c>
      <c r="F24" s="5"/>
    </row>
    <row r="25" spans="1:42" ht="26.25" x14ac:dyDescent="0.4">
      <c r="A25" s="14">
        <v>1988</v>
      </c>
      <c r="B25" s="32">
        <v>26737</v>
      </c>
      <c r="C25" s="31">
        <v>13993</v>
      </c>
      <c r="D25" s="29">
        <v>171510</v>
      </c>
      <c r="E25" s="18">
        <f t="shared" si="0"/>
        <v>0.86513288977891212</v>
      </c>
      <c r="F25" s="5"/>
    </row>
    <row r="26" spans="1:42" ht="26.25" x14ac:dyDescent="0.4">
      <c r="A26" s="14">
        <v>1989</v>
      </c>
      <c r="B26" s="32">
        <v>15889</v>
      </c>
      <c r="C26" s="31">
        <v>5369</v>
      </c>
      <c r="D26" s="29">
        <v>147955</v>
      </c>
      <c r="E26" s="18">
        <f t="shared" si="0"/>
        <v>0.90302360782207469</v>
      </c>
      <c r="F26" s="5"/>
    </row>
    <row r="27" spans="1:42" ht="26.25" x14ac:dyDescent="0.4">
      <c r="A27" s="14">
        <v>1990</v>
      </c>
      <c r="B27" s="32">
        <v>13215</v>
      </c>
      <c r="C27" s="31">
        <v>4751</v>
      </c>
      <c r="D27" s="29">
        <v>144850</v>
      </c>
      <c r="E27" s="18">
        <f t="shared" si="0"/>
        <v>0.91639515389238602</v>
      </c>
      <c r="F27" s="5"/>
    </row>
    <row r="28" spans="1:42" ht="26.25" x14ac:dyDescent="0.4">
      <c r="A28" s="14">
        <v>1991</v>
      </c>
      <c r="B28" s="32">
        <v>8545</v>
      </c>
      <c r="C28" s="31">
        <v>2843</v>
      </c>
      <c r="D28" s="29">
        <v>120218</v>
      </c>
      <c r="E28" s="18">
        <f t="shared" si="0"/>
        <v>0.93363776861365455</v>
      </c>
      <c r="F28" s="5"/>
    </row>
    <row r="29" spans="1:42" ht="26.25" x14ac:dyDescent="0.4">
      <c r="A29" s="14"/>
      <c r="B29" s="32"/>
      <c r="C29" s="31"/>
      <c r="D29" s="29"/>
      <c r="E29" s="18"/>
      <c r="F29" s="5"/>
    </row>
    <row r="30" spans="1:42" ht="26.25" x14ac:dyDescent="0.4">
      <c r="A30" s="14"/>
      <c r="B30" s="32"/>
      <c r="C30" s="31"/>
      <c r="D30" s="29"/>
      <c r="E30" s="18"/>
      <c r="F30" s="5"/>
    </row>
    <row r="31" spans="1:42" ht="26.25" x14ac:dyDescent="0.4">
      <c r="A31" s="14"/>
      <c r="B31" s="32"/>
      <c r="C31" s="31"/>
      <c r="D31" s="29"/>
      <c r="E31" s="18"/>
      <c r="F31" s="5"/>
    </row>
    <row r="32" spans="1:42" ht="26.25" x14ac:dyDescent="0.4">
      <c r="A32" s="14"/>
      <c r="B32" s="32"/>
      <c r="C32" s="31"/>
      <c r="D32" s="29"/>
      <c r="E32" s="18"/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/>
      <c r="B14" s="32"/>
      <c r="C14" s="31"/>
      <c r="D14" s="29"/>
      <c r="E14" s="18"/>
      <c r="F14" s="5"/>
    </row>
    <row r="15" spans="1:6" ht="26.25" x14ac:dyDescent="0.4">
      <c r="A15" s="14"/>
      <c r="B15" s="32"/>
      <c r="C15" s="31"/>
      <c r="D15" s="29"/>
      <c r="E15" s="18"/>
      <c r="F15" s="5"/>
    </row>
    <row r="16" spans="1:6" ht="26.25" x14ac:dyDescent="0.4">
      <c r="A16" s="14"/>
      <c r="B16" s="32"/>
      <c r="C16" s="31"/>
      <c r="D16" s="29"/>
      <c r="E16" s="18"/>
      <c r="F16" s="5"/>
    </row>
    <row r="17" spans="1:42" ht="26.25" x14ac:dyDescent="0.4">
      <c r="A17" s="14"/>
      <c r="B17" s="32"/>
      <c r="C17" s="31"/>
      <c r="D17" s="29"/>
      <c r="E17" s="18"/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/>
      <c r="B23" s="32"/>
      <c r="C23" s="31"/>
      <c r="D23" s="29"/>
      <c r="E23" s="18"/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>
        <v>1987</v>
      </c>
      <c r="B24" s="32">
        <v>1306</v>
      </c>
      <c r="C24" s="31">
        <v>96</v>
      </c>
      <c r="D24" s="29">
        <v>2600</v>
      </c>
      <c r="E24" s="18">
        <f t="shared" ref="E24:E32" si="0">D24/(D24+B24)</f>
        <v>0.66564260112647211</v>
      </c>
      <c r="F24" s="5"/>
    </row>
    <row r="25" spans="1:42" ht="26.25" x14ac:dyDescent="0.4">
      <c r="A25" s="14">
        <v>1988</v>
      </c>
      <c r="B25" s="32">
        <v>3816</v>
      </c>
      <c r="C25" s="31">
        <v>184</v>
      </c>
      <c r="D25" s="29">
        <v>12525</v>
      </c>
      <c r="E25" s="18">
        <f t="shared" si="0"/>
        <v>0.76647695979438224</v>
      </c>
      <c r="F25" s="5"/>
    </row>
    <row r="26" spans="1:42" ht="26.25" x14ac:dyDescent="0.4">
      <c r="A26" s="14">
        <v>1989</v>
      </c>
      <c r="B26" s="32">
        <v>1766</v>
      </c>
      <c r="C26" s="31">
        <v>203</v>
      </c>
      <c r="D26" s="29">
        <v>700</v>
      </c>
      <c r="E26" s="18">
        <f t="shared" si="0"/>
        <v>0.28386050283860503</v>
      </c>
      <c r="F26" s="5"/>
    </row>
    <row r="27" spans="1:42" ht="26.25" x14ac:dyDescent="0.4">
      <c r="A27" s="14">
        <v>1990</v>
      </c>
      <c r="B27" s="32">
        <v>17773</v>
      </c>
      <c r="C27" s="31">
        <v>8502</v>
      </c>
      <c r="D27" s="29">
        <v>50501</v>
      </c>
      <c r="E27" s="18">
        <f t="shared" si="0"/>
        <v>0.73968128423704482</v>
      </c>
      <c r="F27" s="5"/>
    </row>
    <row r="28" spans="1:42" ht="26.25" x14ac:dyDescent="0.4">
      <c r="A28" s="14">
        <v>1991</v>
      </c>
      <c r="B28" s="32">
        <v>525</v>
      </c>
      <c r="C28" s="31">
        <v>181</v>
      </c>
      <c r="D28" s="29">
        <v>1025</v>
      </c>
      <c r="E28" s="18">
        <f t="shared" si="0"/>
        <v>0.66129032258064513</v>
      </c>
      <c r="F28" s="5"/>
    </row>
    <row r="29" spans="1:42" ht="26.25" x14ac:dyDescent="0.4">
      <c r="A29" s="14">
        <v>1992</v>
      </c>
      <c r="B29" s="32">
        <v>7805</v>
      </c>
      <c r="C29" s="31">
        <v>3881</v>
      </c>
      <c r="D29" s="29">
        <v>25361</v>
      </c>
      <c r="E29" s="18">
        <f t="shared" si="0"/>
        <v>0.76466863655550865</v>
      </c>
      <c r="F29" s="5"/>
    </row>
    <row r="30" spans="1:42" ht="26.25" x14ac:dyDescent="0.4">
      <c r="A30" s="14">
        <v>1993</v>
      </c>
      <c r="B30" s="32">
        <v>9357</v>
      </c>
      <c r="C30" s="31">
        <v>956</v>
      </c>
      <c r="D30" s="29">
        <v>32811</v>
      </c>
      <c r="E30" s="18">
        <f t="shared" si="0"/>
        <v>0.7781018782014798</v>
      </c>
      <c r="F30" s="5"/>
    </row>
    <row r="31" spans="1:42" ht="26.25" x14ac:dyDescent="0.4">
      <c r="A31" s="14">
        <v>1994</v>
      </c>
      <c r="B31" s="32">
        <v>32699</v>
      </c>
      <c r="C31" s="31">
        <v>0</v>
      </c>
      <c r="D31" s="29">
        <v>116915</v>
      </c>
      <c r="E31" s="18">
        <f t="shared" si="0"/>
        <v>0.78144424986966465</v>
      </c>
      <c r="F31" s="5"/>
    </row>
    <row r="32" spans="1:42" ht="26.25" x14ac:dyDescent="0.4">
      <c r="A32" s="14">
        <v>1995</v>
      </c>
      <c r="B32" s="32">
        <v>2237</v>
      </c>
      <c r="C32" s="31">
        <v>0</v>
      </c>
      <c r="D32" s="29">
        <v>9538</v>
      </c>
      <c r="E32" s="18">
        <f t="shared" si="0"/>
        <v>0.81002123142250526</v>
      </c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>
        <v>1954</v>
      </c>
      <c r="B7" s="37">
        <v>21599</v>
      </c>
      <c r="C7" s="16">
        <v>167</v>
      </c>
      <c r="D7" s="17">
        <v>0</v>
      </c>
      <c r="E7" s="18">
        <f t="shared" ref="E7:E8" si="0">D7/(D7+B7)</f>
        <v>0</v>
      </c>
      <c r="F7" s="5"/>
    </row>
    <row r="8" spans="1:6" ht="26.25" x14ac:dyDescent="0.4">
      <c r="A8" s="14">
        <v>1955</v>
      </c>
      <c r="B8" s="37">
        <v>11257</v>
      </c>
      <c r="C8" s="16">
        <v>0</v>
      </c>
      <c r="D8" s="17">
        <v>0</v>
      </c>
      <c r="E8" s="18">
        <f t="shared" si="0"/>
        <v>0</v>
      </c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/>
      <c r="B10" s="37"/>
      <c r="C10" s="16"/>
      <c r="D10" s="17"/>
      <c r="E10" s="18"/>
      <c r="F10" s="5"/>
    </row>
    <row r="11" spans="1:6" ht="26.25" x14ac:dyDescent="0.4">
      <c r="A11" s="14"/>
      <c r="B11" s="37"/>
      <c r="C11" s="16"/>
      <c r="D11" s="17"/>
      <c r="E11" s="18"/>
      <c r="F11" s="5"/>
    </row>
    <row r="12" spans="1:6" ht="26.25" x14ac:dyDescent="0.4">
      <c r="A12" s="14"/>
      <c r="B12" s="37"/>
      <c r="C12" s="16"/>
      <c r="D12" s="17"/>
      <c r="E12" s="18"/>
      <c r="F12" s="5"/>
    </row>
    <row r="13" spans="1:6" ht="26.25" x14ac:dyDescent="0.4">
      <c r="A13" s="14"/>
      <c r="B13" s="37"/>
      <c r="C13" s="16"/>
      <c r="D13" s="17"/>
      <c r="E13" s="18"/>
      <c r="F13" s="5"/>
    </row>
    <row r="14" spans="1:6" ht="26.25" x14ac:dyDescent="0.4">
      <c r="A14" s="14"/>
      <c r="B14" s="37"/>
      <c r="C14" s="16"/>
      <c r="D14" s="17"/>
      <c r="E14" s="18"/>
      <c r="F14" s="5"/>
    </row>
    <row r="15" spans="1:6" ht="26.25" x14ac:dyDescent="0.4">
      <c r="A15" s="14"/>
      <c r="B15" s="37"/>
      <c r="C15" s="16"/>
      <c r="D15" s="17"/>
      <c r="E15" s="18"/>
      <c r="F15" s="5"/>
    </row>
    <row r="16" spans="1:6" ht="26.25" x14ac:dyDescent="0.4">
      <c r="A16" s="14"/>
      <c r="B16" s="37"/>
      <c r="C16" s="16"/>
      <c r="D16" s="17"/>
      <c r="E16" s="18"/>
      <c r="F16" s="5"/>
    </row>
    <row r="17" spans="1:6" ht="26.25" x14ac:dyDescent="0.4">
      <c r="A17" s="14"/>
      <c r="B17" s="37"/>
      <c r="C17" s="16"/>
      <c r="D17" s="17"/>
      <c r="E17" s="18"/>
      <c r="F17" s="5"/>
    </row>
    <row r="18" spans="1:6" ht="26.25" x14ac:dyDescent="0.4">
      <c r="A18" s="14"/>
      <c r="B18" s="37"/>
      <c r="C18" s="16"/>
      <c r="D18" s="17"/>
      <c r="E18" s="18"/>
      <c r="F18" s="5"/>
    </row>
    <row r="19" spans="1:6" ht="26.25" x14ac:dyDescent="0.4">
      <c r="A19" s="14"/>
      <c r="B19" s="37"/>
      <c r="C19" s="16"/>
      <c r="D19" s="17"/>
      <c r="E19" s="18"/>
      <c r="F19" s="5"/>
    </row>
    <row r="20" spans="1:6" ht="26.25" x14ac:dyDescent="0.4">
      <c r="A20" s="14"/>
      <c r="B20" s="37"/>
      <c r="C20" s="16"/>
      <c r="D20" s="17"/>
      <c r="E20" s="18"/>
      <c r="F20" s="5"/>
    </row>
    <row r="21" spans="1:6" ht="26.25" x14ac:dyDescent="0.4">
      <c r="A21" s="14"/>
      <c r="B21" s="37"/>
      <c r="C21" s="16"/>
      <c r="D21" s="17"/>
      <c r="E21" s="18"/>
      <c r="F21" s="7"/>
    </row>
    <row r="22" spans="1:6" ht="26.25" x14ac:dyDescent="0.4">
      <c r="A22" s="14"/>
      <c r="B22" s="37"/>
      <c r="C22" s="16"/>
      <c r="D22" s="17"/>
      <c r="E22" s="18"/>
      <c r="F22" s="5"/>
    </row>
    <row r="23" spans="1:6" ht="26.25" x14ac:dyDescent="0.4">
      <c r="A23" s="14"/>
      <c r="B23" s="37"/>
      <c r="C23" s="16"/>
      <c r="D23" s="17"/>
      <c r="E23" s="18"/>
      <c r="F23" s="5"/>
    </row>
    <row r="24" spans="1:6" ht="26.25" x14ac:dyDescent="0.4">
      <c r="A24" s="14"/>
      <c r="B24" s="37"/>
      <c r="C24" s="16"/>
      <c r="D24" s="17"/>
      <c r="E24" s="18"/>
      <c r="F24" s="5"/>
    </row>
    <row r="25" spans="1:6" ht="26.25" x14ac:dyDescent="0.4">
      <c r="A25" s="14"/>
      <c r="B25" s="37"/>
      <c r="C25" s="16"/>
      <c r="D25" s="17"/>
      <c r="E25" s="18"/>
      <c r="F25" s="5"/>
    </row>
    <row r="26" spans="1:6" ht="26.25" x14ac:dyDescent="0.4">
      <c r="A26" s="14"/>
      <c r="B26" s="37"/>
      <c r="C26" s="16"/>
      <c r="D26" s="17"/>
      <c r="E26" s="18"/>
      <c r="F26" s="5"/>
    </row>
    <row r="27" spans="1:6" ht="26.25" x14ac:dyDescent="0.4">
      <c r="A27" s="14"/>
      <c r="B27" s="37"/>
      <c r="C27" s="16"/>
      <c r="D27" s="17"/>
      <c r="E27" s="18"/>
      <c r="F27" s="5"/>
    </row>
    <row r="28" spans="1:6" ht="26.25" x14ac:dyDescent="0.4">
      <c r="A28" s="14"/>
      <c r="B28" s="37"/>
      <c r="C28" s="16"/>
      <c r="D28" s="17"/>
      <c r="E28" s="18"/>
      <c r="F28" s="5"/>
    </row>
    <row r="29" spans="1:6" ht="26.25" x14ac:dyDescent="0.4">
      <c r="A29" s="14"/>
      <c r="B29" s="37"/>
      <c r="C29" s="16"/>
      <c r="D29" s="17"/>
      <c r="E29" s="18"/>
      <c r="F29" s="5"/>
    </row>
    <row r="30" spans="1:6" ht="26.25" x14ac:dyDescent="0.4">
      <c r="A30" s="14"/>
      <c r="B30" s="37"/>
      <c r="C30" s="16"/>
      <c r="D30" s="17"/>
      <c r="E30" s="18"/>
      <c r="F30" s="5"/>
    </row>
    <row r="31" spans="1:6" ht="26.25" x14ac:dyDescent="0.4">
      <c r="A31" s="14"/>
      <c r="B31" s="37"/>
      <c r="C31" s="16"/>
      <c r="D31" s="17"/>
      <c r="E31" s="18"/>
      <c r="F31" s="5"/>
    </row>
    <row r="32" spans="1:6" ht="26.25" x14ac:dyDescent="0.4">
      <c r="A32" s="14"/>
      <c r="B32" s="37"/>
      <c r="C32" s="16"/>
      <c r="D32" s="17"/>
      <c r="E32" s="18"/>
      <c r="F32" s="5"/>
    </row>
    <row r="33" spans="1:6" ht="26.25" x14ac:dyDescent="0.4">
      <c r="A33" s="14"/>
      <c r="B33" s="38"/>
      <c r="C33" s="16"/>
      <c r="D33" s="17"/>
      <c r="E33" s="18"/>
      <c r="F33" s="5"/>
    </row>
    <row r="34" spans="1:6" ht="26.25" x14ac:dyDescent="0.4">
      <c r="A34" s="14"/>
      <c r="B34" s="38"/>
      <c r="C34" s="16"/>
      <c r="D34" s="17"/>
      <c r="E34" s="18"/>
      <c r="F34" s="5"/>
    </row>
    <row r="35" spans="1:6" ht="26.25" x14ac:dyDescent="0.4">
      <c r="A35" s="14"/>
      <c r="B35" s="38"/>
      <c r="C35" s="16"/>
      <c r="D35" s="17"/>
      <c r="E35" s="18"/>
      <c r="F35" s="5"/>
    </row>
    <row r="36" spans="1:6" ht="26.25" x14ac:dyDescent="0.4">
      <c r="A36" s="14"/>
      <c r="B36" s="38"/>
      <c r="C36" s="16"/>
      <c r="D36" s="17"/>
      <c r="E36" s="18"/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/>
      <c r="B14" s="32"/>
      <c r="C14" s="31"/>
      <c r="D14" s="29"/>
      <c r="E14" s="18"/>
      <c r="F14" s="5"/>
    </row>
    <row r="15" spans="1:6" ht="26.25" x14ac:dyDescent="0.4">
      <c r="A15" s="14"/>
      <c r="B15" s="32"/>
      <c r="C15" s="31"/>
      <c r="D15" s="29"/>
      <c r="E15" s="18"/>
      <c r="F15" s="5"/>
    </row>
    <row r="16" spans="1:6" ht="26.25" x14ac:dyDescent="0.4">
      <c r="A16" s="14"/>
      <c r="B16" s="32"/>
      <c r="C16" s="31"/>
      <c r="D16" s="29"/>
      <c r="E16" s="18"/>
      <c r="F16" s="5"/>
    </row>
    <row r="17" spans="1:42" ht="26.25" x14ac:dyDescent="0.4">
      <c r="A17" s="14"/>
      <c r="B17" s="32"/>
      <c r="C17" s="31"/>
      <c r="D17" s="29"/>
      <c r="E17" s="18"/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/>
      <c r="B23" s="32"/>
      <c r="C23" s="31"/>
      <c r="D23" s="29"/>
      <c r="E23" s="18"/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/>
      <c r="B24" s="32"/>
      <c r="C24" s="31"/>
      <c r="D24" s="29"/>
      <c r="E24" s="18"/>
      <c r="F24" s="5"/>
    </row>
    <row r="25" spans="1:42" ht="26.25" x14ac:dyDescent="0.4">
      <c r="A25" s="14">
        <v>1988</v>
      </c>
      <c r="B25" s="32">
        <v>38559</v>
      </c>
      <c r="C25" s="31">
        <v>12478</v>
      </c>
      <c r="D25" s="29">
        <v>7536</v>
      </c>
      <c r="E25" s="18">
        <f t="shared" ref="E25:E28" si="0">D25/(D25+B25)</f>
        <v>0.1634884477709079</v>
      </c>
      <c r="F25" s="5"/>
    </row>
    <row r="26" spans="1:42" ht="26.25" x14ac:dyDescent="0.4">
      <c r="A26" s="14">
        <v>1989</v>
      </c>
      <c r="B26" s="32">
        <v>82789</v>
      </c>
      <c r="C26" s="31">
        <v>35886</v>
      </c>
      <c r="D26" s="29">
        <v>32192</v>
      </c>
      <c r="E26" s="18">
        <f t="shared" si="0"/>
        <v>0.27997669180125412</v>
      </c>
      <c r="F26" s="5"/>
    </row>
    <row r="27" spans="1:42" ht="26.25" x14ac:dyDescent="0.4">
      <c r="A27" s="14">
        <v>1990</v>
      </c>
      <c r="B27" s="32">
        <v>22085</v>
      </c>
      <c r="C27" s="31">
        <v>11061</v>
      </c>
      <c r="D27" s="29">
        <v>37138</v>
      </c>
      <c r="E27" s="18">
        <f t="shared" si="0"/>
        <v>0.62708744913293823</v>
      </c>
      <c r="F27" s="5"/>
    </row>
    <row r="28" spans="1:42" ht="26.25" x14ac:dyDescent="0.4">
      <c r="A28" s="14">
        <v>1991</v>
      </c>
      <c r="B28" s="32">
        <v>1982</v>
      </c>
      <c r="C28" s="31">
        <v>513</v>
      </c>
      <c r="D28" s="29">
        <v>11959</v>
      </c>
      <c r="E28" s="18">
        <f t="shared" si="0"/>
        <v>0.8578294240011477</v>
      </c>
      <c r="F28" s="5"/>
    </row>
    <row r="29" spans="1:42" ht="26.25" x14ac:dyDescent="0.4">
      <c r="A29" s="14"/>
      <c r="B29" s="32"/>
      <c r="C29" s="31"/>
      <c r="D29" s="29"/>
      <c r="E29" s="18"/>
      <c r="F29" s="5"/>
    </row>
    <row r="30" spans="1:42" ht="26.25" x14ac:dyDescent="0.4">
      <c r="A30" s="14"/>
      <c r="B30" s="32"/>
      <c r="C30" s="31"/>
      <c r="D30" s="29"/>
      <c r="E30" s="18"/>
      <c r="F30" s="5"/>
    </row>
    <row r="31" spans="1:42" ht="26.25" x14ac:dyDescent="0.4">
      <c r="A31" s="14"/>
      <c r="B31" s="32"/>
      <c r="C31" s="31"/>
      <c r="D31" s="29"/>
      <c r="E31" s="18"/>
      <c r="F31" s="5"/>
    </row>
    <row r="32" spans="1:42" ht="26.25" x14ac:dyDescent="0.4">
      <c r="A32" s="14"/>
      <c r="B32" s="32"/>
      <c r="C32" s="31"/>
      <c r="D32" s="29"/>
      <c r="E32" s="18"/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F63"/>
  <sheetViews>
    <sheetView showGridLines="0" zoomScale="55" zoomScaleNormal="55" workbookViewId="0">
      <selection activeCell="U1" sqref="U1"/>
    </sheetView>
  </sheetViews>
  <sheetFormatPr defaultColWidth="9.140625" defaultRowHeight="15.75" x14ac:dyDescent="0.25"/>
  <cols>
    <col min="1" max="1" width="12.140625" style="3" customWidth="1"/>
    <col min="2" max="2" width="26.42578125" style="3" bestFit="1" customWidth="1"/>
    <col min="3" max="3" width="21.28515625" style="3" bestFit="1" customWidth="1"/>
    <col min="4" max="4" width="24.140625" style="3" bestFit="1" customWidth="1"/>
    <col min="5" max="5" width="22.42578125" style="3" customWidth="1"/>
    <col min="6" max="6" width="19.5703125" style="3" customWidth="1"/>
    <col min="7" max="7" width="18.28515625" style="3" customWidth="1"/>
    <col min="8" max="8" width="62.85546875" style="3" customWidth="1"/>
    <col min="9" max="16384" width="9.140625" style="3"/>
  </cols>
  <sheetData>
    <row r="1" spans="1:6" ht="20.25" x14ac:dyDescent="0.3">
      <c r="A1" s="6"/>
      <c r="C1" s="4"/>
    </row>
    <row r="3" spans="1:6" x14ac:dyDescent="0.25">
      <c r="C3" s="1"/>
      <c r="E3" s="1"/>
      <c r="F3" s="1"/>
    </row>
    <row r="4" spans="1:6" x14ac:dyDescent="0.25">
      <c r="F4" s="1"/>
    </row>
    <row r="5" spans="1:6" x14ac:dyDescent="0.25">
      <c r="F5" s="1"/>
    </row>
    <row r="6" spans="1:6" x14ac:dyDescent="0.25">
      <c r="F6" s="2"/>
    </row>
    <row r="7" spans="1:6" x14ac:dyDescent="0.25">
      <c r="F7" s="5"/>
    </row>
    <row r="8" spans="1:6" ht="45" x14ac:dyDescent="0.6">
      <c r="D8" s="21" t="s">
        <v>19</v>
      </c>
      <c r="F8" s="5"/>
    </row>
    <row r="9" spans="1:6" x14ac:dyDescent="0.25">
      <c r="F9" s="5"/>
    </row>
    <row r="10" spans="1:6" x14ac:dyDescent="0.25">
      <c r="F10" s="5"/>
    </row>
    <row r="11" spans="1:6" x14ac:dyDescent="0.25">
      <c r="A11" s="8"/>
      <c r="B11" s="8"/>
      <c r="D11" s="8"/>
      <c r="E11" s="8"/>
      <c r="F11" s="5"/>
    </row>
    <row r="12" spans="1:6" x14ac:dyDescent="0.25">
      <c r="A12" s="8"/>
      <c r="B12" s="8"/>
      <c r="C12" s="8"/>
      <c r="E12" s="8"/>
      <c r="F12" s="5"/>
    </row>
    <row r="13" spans="1:6" ht="26.25" x14ac:dyDescent="0.4">
      <c r="A13" s="9"/>
      <c r="B13" s="9"/>
      <c r="C13" s="9"/>
      <c r="D13" s="9"/>
      <c r="E13" s="9"/>
      <c r="F13" s="5"/>
    </row>
    <row r="14" spans="1:6" ht="25.5" x14ac:dyDescent="0.35">
      <c r="A14" s="10"/>
      <c r="B14" s="10"/>
      <c r="C14" s="10"/>
      <c r="D14" s="10"/>
      <c r="E14" s="11" t="s">
        <v>3</v>
      </c>
      <c r="F14" s="5"/>
    </row>
    <row r="15" spans="1:6" ht="25.5" x14ac:dyDescent="0.35">
      <c r="A15" s="12" t="s">
        <v>7</v>
      </c>
      <c r="B15" s="10"/>
      <c r="C15" s="10"/>
      <c r="D15" s="10"/>
      <c r="E15" s="11" t="s">
        <v>4</v>
      </c>
      <c r="F15" s="5"/>
    </row>
    <row r="16" spans="1:6" ht="25.5" x14ac:dyDescent="0.35">
      <c r="A16" s="10"/>
      <c r="B16" s="13" t="s">
        <v>0</v>
      </c>
      <c r="C16" s="13" t="s">
        <v>2</v>
      </c>
      <c r="D16" s="13" t="s">
        <v>1</v>
      </c>
      <c r="E16" s="13" t="s">
        <v>5</v>
      </c>
      <c r="F16" s="5"/>
    </row>
    <row r="17" spans="1:6" ht="26.25" x14ac:dyDescent="0.4">
      <c r="A17" s="14"/>
      <c r="B17" s="15"/>
      <c r="C17" s="16"/>
      <c r="D17" s="20"/>
      <c r="E17" s="18"/>
      <c r="F17" s="5"/>
    </row>
    <row r="18" spans="1:6" ht="26.25" x14ac:dyDescent="0.4">
      <c r="A18" s="14"/>
      <c r="B18" s="15"/>
      <c r="C18" s="16"/>
      <c r="D18" s="20"/>
      <c r="E18" s="18"/>
      <c r="F18" s="5"/>
    </row>
    <row r="19" spans="1:6" ht="26.25" x14ac:dyDescent="0.4">
      <c r="A19" s="14"/>
      <c r="B19" s="15"/>
      <c r="C19" s="16"/>
      <c r="D19" s="20"/>
      <c r="E19" s="18"/>
      <c r="F19" s="5"/>
    </row>
    <row r="20" spans="1:6" ht="26.25" x14ac:dyDescent="0.4">
      <c r="A20" s="14"/>
      <c r="B20" s="15"/>
      <c r="C20" s="16"/>
      <c r="D20" s="20"/>
      <c r="E20" s="18"/>
      <c r="F20" s="5"/>
    </row>
    <row r="21" spans="1:6" ht="26.25" x14ac:dyDescent="0.4">
      <c r="A21" s="14"/>
      <c r="B21" s="15"/>
      <c r="C21" s="16"/>
      <c r="D21" s="20"/>
      <c r="E21" s="18"/>
      <c r="F21" s="7"/>
    </row>
    <row r="22" spans="1:6" ht="26.25" x14ac:dyDescent="0.4">
      <c r="A22" s="14"/>
      <c r="B22" s="15"/>
      <c r="C22" s="16"/>
      <c r="D22" s="20"/>
      <c r="E22" s="18"/>
      <c r="F22" s="5"/>
    </row>
    <row r="23" spans="1:6" ht="26.25" x14ac:dyDescent="0.4">
      <c r="A23" s="14"/>
      <c r="B23" s="15"/>
      <c r="C23" s="16"/>
      <c r="D23" s="20"/>
      <c r="E23" s="18"/>
      <c r="F23" s="5"/>
    </row>
    <row r="24" spans="1:6" ht="26.25" x14ac:dyDescent="0.4">
      <c r="A24" s="14"/>
      <c r="B24" s="15"/>
      <c r="C24" s="16"/>
      <c r="D24" s="20"/>
      <c r="E24" s="18"/>
      <c r="F24" s="5"/>
    </row>
    <row r="25" spans="1:6" ht="26.25" x14ac:dyDescent="0.4">
      <c r="A25" s="14"/>
      <c r="B25" s="15"/>
      <c r="C25" s="16"/>
      <c r="D25" s="20"/>
      <c r="E25" s="18"/>
      <c r="F25" s="5"/>
    </row>
    <row r="26" spans="1:6" ht="26.25" x14ac:dyDescent="0.4">
      <c r="A26" s="14"/>
      <c r="B26" s="15"/>
      <c r="C26" s="16"/>
      <c r="D26" s="20"/>
      <c r="E26" s="18"/>
      <c r="F26" s="5"/>
    </row>
    <row r="27" spans="1:6" ht="26.25" x14ac:dyDescent="0.4">
      <c r="A27" s="14"/>
      <c r="B27" s="15"/>
      <c r="C27" s="16"/>
      <c r="D27" s="20"/>
      <c r="E27" s="18"/>
      <c r="F27" s="5"/>
    </row>
    <row r="28" spans="1:6" ht="26.25" x14ac:dyDescent="0.4">
      <c r="A28" s="14"/>
      <c r="B28" s="15"/>
      <c r="C28" s="16"/>
      <c r="D28" s="20"/>
      <c r="E28" s="18"/>
      <c r="F28" s="5"/>
    </row>
    <row r="29" spans="1:6" ht="26.25" x14ac:dyDescent="0.4">
      <c r="A29" s="14"/>
      <c r="B29" s="15"/>
      <c r="C29" s="16"/>
      <c r="D29" s="20"/>
      <c r="E29" s="18"/>
      <c r="F29" s="5"/>
    </row>
    <row r="30" spans="1:6" ht="26.25" x14ac:dyDescent="0.4">
      <c r="A30" s="14"/>
      <c r="B30" s="15"/>
      <c r="C30" s="16"/>
      <c r="D30" s="20"/>
      <c r="E30" s="18"/>
      <c r="F30" s="5"/>
    </row>
    <row r="31" spans="1:6" ht="26.25" x14ac:dyDescent="0.4">
      <c r="A31" s="14"/>
      <c r="B31" s="15"/>
      <c r="C31" s="16"/>
      <c r="D31" s="20"/>
      <c r="E31" s="18"/>
      <c r="F31" s="5"/>
    </row>
    <row r="32" spans="1:6" ht="26.25" x14ac:dyDescent="0.4">
      <c r="A32" s="14"/>
      <c r="B32" s="15"/>
      <c r="C32" s="16"/>
      <c r="D32" s="20"/>
      <c r="E32" s="18"/>
      <c r="F32" s="5"/>
    </row>
    <row r="33" spans="1:6" ht="26.25" x14ac:dyDescent="0.4">
      <c r="A33" s="14">
        <v>1986</v>
      </c>
      <c r="B33" s="15">
        <v>37771</v>
      </c>
      <c r="C33" s="16">
        <v>14788</v>
      </c>
      <c r="D33" s="20">
        <v>170</v>
      </c>
      <c r="E33" s="18">
        <f t="shared" ref="E33:E48" si="0">D33/(D33+B33)</f>
        <v>4.4806409952294355E-3</v>
      </c>
      <c r="F33" s="5"/>
    </row>
    <row r="34" spans="1:6" ht="26.25" x14ac:dyDescent="0.4">
      <c r="A34" s="14">
        <v>1987</v>
      </c>
      <c r="B34" s="15">
        <v>27870</v>
      </c>
      <c r="C34" s="16">
        <v>10266</v>
      </c>
      <c r="D34" s="20">
        <v>185</v>
      </c>
      <c r="E34" s="18">
        <f t="shared" si="0"/>
        <v>6.5941899839600786E-3</v>
      </c>
      <c r="F34" s="5"/>
    </row>
    <row r="35" spans="1:6" ht="26.25" x14ac:dyDescent="0.4">
      <c r="A35" s="14">
        <v>1988</v>
      </c>
      <c r="B35" s="15">
        <v>64107</v>
      </c>
      <c r="C35" s="16">
        <v>29549</v>
      </c>
      <c r="D35" s="20">
        <v>17981</v>
      </c>
      <c r="E35" s="18">
        <f t="shared" si="0"/>
        <v>0.21904541467693206</v>
      </c>
      <c r="F35" s="5"/>
    </row>
    <row r="36" spans="1:6" ht="26.25" x14ac:dyDescent="0.4">
      <c r="A36" s="14">
        <v>1989</v>
      </c>
      <c r="B36" s="15">
        <v>44541</v>
      </c>
      <c r="C36" s="16">
        <v>20302</v>
      </c>
      <c r="D36" s="20">
        <v>15313</v>
      </c>
      <c r="E36" s="18">
        <f t="shared" si="0"/>
        <v>0.25583920874127042</v>
      </c>
      <c r="F36" s="5"/>
    </row>
    <row r="37" spans="1:6" ht="26.25" x14ac:dyDescent="0.4">
      <c r="A37" s="14">
        <v>1990</v>
      </c>
      <c r="B37" s="15">
        <v>27745</v>
      </c>
      <c r="C37" s="16">
        <v>11239</v>
      </c>
      <c r="D37" s="20">
        <v>14769</v>
      </c>
      <c r="E37" s="18">
        <f t="shared" si="0"/>
        <v>0.34739144752316886</v>
      </c>
      <c r="F37" s="5"/>
    </row>
    <row r="38" spans="1:6" ht="26.25" x14ac:dyDescent="0.4">
      <c r="A38" s="14">
        <v>1991</v>
      </c>
      <c r="B38" s="15">
        <v>38675</v>
      </c>
      <c r="C38" s="16">
        <v>14795</v>
      </c>
      <c r="D38" s="20">
        <v>23085</v>
      </c>
      <c r="E38" s="18">
        <f t="shared" si="0"/>
        <v>0.37378562176165803</v>
      </c>
      <c r="F38" s="5"/>
    </row>
    <row r="39" spans="1:6" ht="26.25" x14ac:dyDescent="0.4">
      <c r="A39" s="14">
        <v>1992</v>
      </c>
      <c r="B39" s="15">
        <v>35927</v>
      </c>
      <c r="C39" s="16">
        <v>17094</v>
      </c>
      <c r="D39" s="20">
        <v>30272</v>
      </c>
      <c r="E39" s="18">
        <f t="shared" si="0"/>
        <v>0.45728787443919094</v>
      </c>
    </row>
    <row r="40" spans="1:6" ht="26.25" x14ac:dyDescent="0.4">
      <c r="A40" s="14">
        <v>1993</v>
      </c>
      <c r="B40" s="15">
        <v>32901</v>
      </c>
      <c r="C40" s="16">
        <v>13013</v>
      </c>
      <c r="D40" s="20">
        <v>32642</v>
      </c>
      <c r="E40" s="18">
        <f t="shared" si="0"/>
        <v>0.49802419785484336</v>
      </c>
    </row>
    <row r="41" spans="1:6" ht="26.25" x14ac:dyDescent="0.4">
      <c r="A41" s="14">
        <v>1994</v>
      </c>
      <c r="B41" s="15">
        <v>24842</v>
      </c>
      <c r="C41" s="16">
        <v>7888</v>
      </c>
      <c r="D41" s="20">
        <v>35105</v>
      </c>
      <c r="E41" s="18">
        <f t="shared" si="0"/>
        <v>0.58560061387559015</v>
      </c>
    </row>
    <row r="42" spans="1:6" ht="26.25" x14ac:dyDescent="0.4">
      <c r="A42" s="14">
        <v>1995</v>
      </c>
      <c r="B42" s="15">
        <v>17238</v>
      </c>
      <c r="C42" s="16">
        <v>4560</v>
      </c>
      <c r="D42" s="20">
        <v>39137</v>
      </c>
      <c r="E42" s="18">
        <f t="shared" si="0"/>
        <v>0.69422616407982263</v>
      </c>
    </row>
    <row r="43" spans="1:6" ht="26.25" x14ac:dyDescent="0.4">
      <c r="A43" s="14">
        <v>1996</v>
      </c>
      <c r="B43" s="19">
        <v>17594</v>
      </c>
      <c r="C43" s="16">
        <v>4693</v>
      </c>
      <c r="D43" s="20">
        <v>39857</v>
      </c>
      <c r="E43" s="18">
        <f t="shared" si="0"/>
        <v>0.69375641851316772</v>
      </c>
    </row>
    <row r="44" spans="1:6" ht="26.25" x14ac:dyDescent="0.4">
      <c r="A44" s="14">
        <v>1997</v>
      </c>
      <c r="B44" s="19">
        <v>15112</v>
      </c>
      <c r="C44" s="16">
        <v>4125</v>
      </c>
      <c r="D44" s="20">
        <v>44575</v>
      </c>
      <c r="E44" s="18">
        <f t="shared" si="0"/>
        <v>0.74681253874378006</v>
      </c>
    </row>
    <row r="45" spans="1:6" ht="26.25" x14ac:dyDescent="0.4">
      <c r="A45" s="14">
        <v>1998</v>
      </c>
      <c r="B45" s="19">
        <v>14506</v>
      </c>
      <c r="C45" s="16">
        <v>2165</v>
      </c>
      <c r="D45" s="20">
        <v>45150</v>
      </c>
      <c r="E45" s="18">
        <f t="shared" si="0"/>
        <v>0.75683921147914712</v>
      </c>
    </row>
    <row r="46" spans="1:6" ht="26.25" x14ac:dyDescent="0.4">
      <c r="A46" s="14">
        <v>1999</v>
      </c>
      <c r="B46" s="19">
        <v>12087</v>
      </c>
      <c r="C46" s="16">
        <v>1871</v>
      </c>
      <c r="D46" s="20">
        <v>40246</v>
      </c>
      <c r="E46" s="18">
        <f t="shared" si="0"/>
        <v>0.76903674545697742</v>
      </c>
    </row>
    <row r="47" spans="1:6" ht="26.25" x14ac:dyDescent="0.4">
      <c r="A47" s="14">
        <v>2000</v>
      </c>
      <c r="B47" s="19">
        <v>14402</v>
      </c>
      <c r="C47" s="16">
        <v>3874</v>
      </c>
      <c r="D47" s="20">
        <v>42712</v>
      </c>
      <c r="E47" s="18">
        <f t="shared" si="0"/>
        <v>0.74783765801729873</v>
      </c>
    </row>
    <row r="48" spans="1:6" ht="26.25" x14ac:dyDescent="0.4">
      <c r="A48" s="14">
        <v>2001</v>
      </c>
      <c r="B48" s="19">
        <v>9503</v>
      </c>
      <c r="C48" s="16">
        <v>961</v>
      </c>
      <c r="D48" s="20">
        <v>34215</v>
      </c>
      <c r="E48" s="18">
        <f t="shared" si="0"/>
        <v>0.78262958049316067</v>
      </c>
    </row>
    <row r="49" spans="1:5" ht="26.25" x14ac:dyDescent="0.4">
      <c r="A49" s="14">
        <v>2002</v>
      </c>
      <c r="B49" s="19">
        <v>5234</v>
      </c>
      <c r="C49" s="16">
        <v>346</v>
      </c>
      <c r="D49" s="20">
        <v>21761</v>
      </c>
      <c r="E49" s="18">
        <f>D49/(D49+B49)</f>
        <v>0.80611224300796447</v>
      </c>
    </row>
    <row r="50" spans="1:5" ht="26.25" x14ac:dyDescent="0.4">
      <c r="A50" s="14">
        <v>2003</v>
      </c>
      <c r="B50" s="19">
        <v>48</v>
      </c>
      <c r="C50" s="16">
        <v>3</v>
      </c>
      <c r="D50" s="20">
        <v>3804</v>
      </c>
      <c r="E50" s="18">
        <f>D50/(D50+B50)</f>
        <v>0.98753894080996885</v>
      </c>
    </row>
    <row r="51" spans="1:5" ht="26.25" x14ac:dyDescent="0.4">
      <c r="A51" s="14">
        <v>2004</v>
      </c>
      <c r="B51" s="19">
        <v>9</v>
      </c>
      <c r="C51" s="16">
        <v>0</v>
      </c>
      <c r="D51" s="20">
        <v>772</v>
      </c>
      <c r="E51" s="18">
        <f>D51/(D51+B51)</f>
        <v>0.98847631241997436</v>
      </c>
    </row>
    <row r="52" spans="1:5" ht="26.25" x14ac:dyDescent="0.4">
      <c r="A52" s="14">
        <v>2005</v>
      </c>
      <c r="B52" s="19">
        <v>0</v>
      </c>
      <c r="C52" s="16">
        <v>0</v>
      </c>
      <c r="D52" s="20">
        <v>0</v>
      </c>
      <c r="E52" s="18">
        <v>0</v>
      </c>
    </row>
    <row r="53" spans="1:5" ht="26.25" x14ac:dyDescent="0.4">
      <c r="A53" s="14">
        <v>2006</v>
      </c>
      <c r="B53" s="19">
        <v>77</v>
      </c>
      <c r="C53" s="16">
        <v>0</v>
      </c>
      <c r="D53" s="20">
        <v>0</v>
      </c>
      <c r="E53" s="18">
        <f t="shared" ref="E53" si="1">D53/(D53+B53)</f>
        <v>0</v>
      </c>
    </row>
    <row r="54" spans="1:5" ht="26.25" x14ac:dyDescent="0.4">
      <c r="A54" s="14">
        <v>2007</v>
      </c>
      <c r="B54" s="19">
        <v>0</v>
      </c>
      <c r="C54" s="16">
        <v>0</v>
      </c>
      <c r="D54" s="20">
        <v>0</v>
      </c>
      <c r="E54" s="18">
        <v>0</v>
      </c>
    </row>
    <row r="55" spans="1:5" ht="26.25" x14ac:dyDescent="0.4">
      <c r="A55" s="14">
        <v>2008</v>
      </c>
      <c r="B55" s="19">
        <v>0</v>
      </c>
      <c r="C55" s="16">
        <v>0</v>
      </c>
      <c r="D55" s="20">
        <v>0</v>
      </c>
      <c r="E55" s="18">
        <v>0</v>
      </c>
    </row>
    <row r="56" spans="1:5" ht="26.25" x14ac:dyDescent="0.4">
      <c r="A56" s="14">
        <v>2009</v>
      </c>
      <c r="B56" s="19">
        <v>0</v>
      </c>
      <c r="C56" s="16">
        <v>0</v>
      </c>
      <c r="D56" s="20">
        <v>0</v>
      </c>
      <c r="E56" s="18">
        <v>0</v>
      </c>
    </row>
    <row r="57" spans="1:5" ht="26.25" x14ac:dyDescent="0.4">
      <c r="A57" s="14">
        <v>2010</v>
      </c>
      <c r="B57" s="19">
        <v>0</v>
      </c>
      <c r="C57" s="16">
        <v>0</v>
      </c>
      <c r="D57" s="20">
        <v>0</v>
      </c>
      <c r="E57" s="18">
        <v>0</v>
      </c>
    </row>
    <row r="58" spans="1:5" ht="26.25" x14ac:dyDescent="0.4">
      <c r="A58" s="14">
        <v>2011</v>
      </c>
      <c r="B58" s="19">
        <v>0</v>
      </c>
      <c r="C58" s="16">
        <v>0</v>
      </c>
      <c r="D58" s="20">
        <v>0</v>
      </c>
      <c r="E58" s="18">
        <v>0</v>
      </c>
    </row>
    <row r="59" spans="1:5" ht="26.25" x14ac:dyDescent="0.4">
      <c r="A59" s="14">
        <v>2012</v>
      </c>
      <c r="B59" s="19">
        <v>0</v>
      </c>
      <c r="C59" s="16">
        <v>0</v>
      </c>
      <c r="D59" s="20">
        <v>0</v>
      </c>
      <c r="E59" s="18">
        <v>0</v>
      </c>
    </row>
    <row r="60" spans="1:5" ht="26.25" x14ac:dyDescent="0.4">
      <c r="A60" s="14"/>
      <c r="B60" s="19"/>
      <c r="C60" s="16"/>
      <c r="D60" s="20"/>
      <c r="E60" s="18"/>
    </row>
    <row r="61" spans="1:5" ht="26.25" x14ac:dyDescent="0.4">
      <c r="A61" s="14"/>
      <c r="B61" s="19"/>
      <c r="C61" s="16"/>
      <c r="D61" s="20"/>
      <c r="E61" s="18"/>
    </row>
    <row r="62" spans="1:5" ht="26.25" x14ac:dyDescent="0.4">
      <c r="A62" s="14"/>
      <c r="B62" s="19"/>
      <c r="C62" s="16"/>
      <c r="D62" s="20"/>
      <c r="E62" s="18"/>
    </row>
    <row r="63" spans="1:5" ht="26.25" x14ac:dyDescent="0.4">
      <c r="A63" s="14"/>
      <c r="B63" s="19"/>
      <c r="C63" s="16"/>
      <c r="D63" s="20"/>
      <c r="E63" s="18"/>
    </row>
  </sheetData>
  <phoneticPr fontId="3" type="noConversion"/>
  <printOptions horizontalCentered="1" verticalCentered="1" gridLinesSet="0"/>
  <pageMargins left="0.25" right="0.18" top="0.26" bottom="0.46" header="0.18" footer="0.24"/>
  <pageSetup paperSize="5" scale="49" orientation="landscape" horizontalDpi="300" verticalDpi="300" r:id="rId1"/>
  <headerFooter alignWithMargins="0">
    <oddFooter>&amp;L&amp;8&amp;D   &amp;T   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F55"/>
  <sheetViews>
    <sheetView showGridLines="0" zoomScale="55" zoomScaleNormal="55" workbookViewId="0">
      <selection activeCell="Q1" sqref="Q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7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1969</v>
      </c>
      <c r="B7" s="15">
        <v>21464</v>
      </c>
      <c r="C7" s="16">
        <v>0</v>
      </c>
      <c r="D7" s="17">
        <v>9947</v>
      </c>
      <c r="E7" s="18">
        <f t="shared" ref="E7:E39" si="0">D7/(D7+B7)</f>
        <v>0.31667250326318808</v>
      </c>
      <c r="F7" s="5"/>
    </row>
    <row r="8" spans="1:6" ht="26.25" x14ac:dyDescent="0.4">
      <c r="A8" s="14">
        <v>1970</v>
      </c>
      <c r="B8" s="15">
        <v>25806</v>
      </c>
      <c r="C8" s="16">
        <v>0</v>
      </c>
      <c r="D8" s="17">
        <v>0</v>
      </c>
      <c r="E8" s="18">
        <f t="shared" si="0"/>
        <v>0</v>
      </c>
      <c r="F8" s="5"/>
    </row>
    <row r="9" spans="1:6" ht="26.25" x14ac:dyDescent="0.4">
      <c r="A9" s="14">
        <v>1971</v>
      </c>
      <c r="B9" s="15">
        <v>24021</v>
      </c>
      <c r="C9" s="16">
        <v>0</v>
      </c>
      <c r="D9" s="17">
        <v>111</v>
      </c>
      <c r="E9" s="18">
        <f t="shared" si="0"/>
        <v>4.5997016409746391E-3</v>
      </c>
      <c r="F9" s="5"/>
    </row>
    <row r="10" spans="1:6" ht="26.25" x14ac:dyDescent="0.4">
      <c r="A10" s="14">
        <v>1972</v>
      </c>
      <c r="B10" s="15">
        <v>23206</v>
      </c>
      <c r="C10" s="16">
        <v>329</v>
      </c>
      <c r="D10" s="17">
        <v>0</v>
      </c>
      <c r="E10" s="18">
        <f t="shared" si="0"/>
        <v>0</v>
      </c>
      <c r="F10" s="5"/>
    </row>
    <row r="11" spans="1:6" ht="26.25" x14ac:dyDescent="0.4">
      <c r="A11" s="14">
        <v>1973</v>
      </c>
      <c r="B11" s="15">
        <v>16739</v>
      </c>
      <c r="C11" s="16">
        <v>192</v>
      </c>
      <c r="D11" s="17">
        <v>0</v>
      </c>
      <c r="E11" s="18">
        <f t="shared" si="0"/>
        <v>0</v>
      </c>
      <c r="F11" s="5"/>
    </row>
    <row r="12" spans="1:6" ht="26.25" x14ac:dyDescent="0.4">
      <c r="A12" s="14">
        <v>1974</v>
      </c>
      <c r="B12" s="15">
        <v>11590</v>
      </c>
      <c r="C12" s="16">
        <v>0</v>
      </c>
      <c r="D12" s="17">
        <v>0</v>
      </c>
      <c r="E12" s="18">
        <f t="shared" si="0"/>
        <v>0</v>
      </c>
      <c r="F12" s="5"/>
    </row>
    <row r="13" spans="1:6" ht="26.25" x14ac:dyDescent="0.4">
      <c r="A13" s="14">
        <v>1975</v>
      </c>
      <c r="B13" s="15">
        <v>9461</v>
      </c>
      <c r="C13" s="16">
        <v>0</v>
      </c>
      <c r="D13" s="17">
        <v>0</v>
      </c>
      <c r="E13" s="18">
        <f t="shared" si="0"/>
        <v>0</v>
      </c>
      <c r="F13" s="5"/>
    </row>
    <row r="14" spans="1:6" ht="26.25" x14ac:dyDescent="0.4">
      <c r="A14" s="14">
        <v>1976</v>
      </c>
      <c r="B14" s="15">
        <v>5879</v>
      </c>
      <c r="C14" s="16">
        <v>0</v>
      </c>
      <c r="D14" s="17">
        <v>0</v>
      </c>
      <c r="E14" s="18">
        <f t="shared" si="0"/>
        <v>0</v>
      </c>
      <c r="F14" s="5"/>
    </row>
    <row r="15" spans="1:6" ht="26.25" x14ac:dyDescent="0.4">
      <c r="A15" s="14">
        <v>1977</v>
      </c>
      <c r="B15" s="15">
        <v>11421</v>
      </c>
      <c r="C15" s="16">
        <v>0</v>
      </c>
      <c r="D15" s="17">
        <v>0</v>
      </c>
      <c r="E15" s="18">
        <f t="shared" si="0"/>
        <v>0</v>
      </c>
      <c r="F15" s="5"/>
    </row>
    <row r="16" spans="1:6" ht="26.25" x14ac:dyDescent="0.4">
      <c r="A16" s="14">
        <v>1978</v>
      </c>
      <c r="B16" s="15">
        <v>15972</v>
      </c>
      <c r="C16" s="16">
        <v>0</v>
      </c>
      <c r="D16" s="17">
        <v>0</v>
      </c>
      <c r="E16" s="18">
        <f t="shared" si="0"/>
        <v>0</v>
      </c>
      <c r="F16" s="5"/>
    </row>
    <row r="17" spans="1:6" ht="26.25" x14ac:dyDescent="0.4">
      <c r="A17" s="14">
        <v>1979</v>
      </c>
      <c r="B17" s="15">
        <v>13880</v>
      </c>
      <c r="C17" s="16">
        <v>0</v>
      </c>
      <c r="D17" s="17">
        <v>0</v>
      </c>
      <c r="E17" s="18">
        <f t="shared" si="0"/>
        <v>0</v>
      </c>
      <c r="F17" s="5"/>
    </row>
    <row r="18" spans="1:6" ht="26.25" x14ac:dyDescent="0.4">
      <c r="A18" s="14">
        <v>1980</v>
      </c>
      <c r="B18" s="15">
        <v>13224</v>
      </c>
      <c r="C18" s="16">
        <v>0</v>
      </c>
      <c r="D18" s="17">
        <v>0</v>
      </c>
      <c r="E18" s="18">
        <f t="shared" si="0"/>
        <v>0</v>
      </c>
      <c r="F18" s="5"/>
    </row>
    <row r="19" spans="1:6" ht="26.25" x14ac:dyDescent="0.4">
      <c r="A19" s="14">
        <v>1981</v>
      </c>
      <c r="B19" s="15">
        <v>13018</v>
      </c>
      <c r="C19" s="16">
        <v>0</v>
      </c>
      <c r="D19" s="17">
        <v>0</v>
      </c>
      <c r="E19" s="18">
        <f t="shared" si="0"/>
        <v>0</v>
      </c>
      <c r="F19" s="5"/>
    </row>
    <row r="20" spans="1:6" ht="26.25" x14ac:dyDescent="0.4">
      <c r="A20" s="14">
        <v>1982</v>
      </c>
      <c r="B20" s="15">
        <v>12396</v>
      </c>
      <c r="C20" s="16">
        <v>0</v>
      </c>
      <c r="D20" s="17">
        <v>0</v>
      </c>
      <c r="E20" s="18">
        <f t="shared" si="0"/>
        <v>0</v>
      </c>
      <c r="F20" s="5"/>
    </row>
    <row r="21" spans="1:6" ht="26.25" x14ac:dyDescent="0.4">
      <c r="A21" s="14">
        <v>1983</v>
      </c>
      <c r="B21" s="15">
        <v>12369</v>
      </c>
      <c r="C21" s="16">
        <v>0</v>
      </c>
      <c r="D21" s="17">
        <v>0</v>
      </c>
      <c r="E21" s="18">
        <f t="shared" si="0"/>
        <v>0</v>
      </c>
      <c r="F21" s="7"/>
    </row>
    <row r="22" spans="1:6" ht="26.25" x14ac:dyDescent="0.4">
      <c r="A22" s="14">
        <v>1984</v>
      </c>
      <c r="B22" s="15">
        <v>11963</v>
      </c>
      <c r="C22" s="16">
        <v>0</v>
      </c>
      <c r="D22" s="17">
        <v>0</v>
      </c>
      <c r="E22" s="18">
        <f t="shared" si="0"/>
        <v>0</v>
      </c>
      <c r="F22" s="5"/>
    </row>
    <row r="23" spans="1:6" ht="26.25" x14ac:dyDescent="0.4">
      <c r="A23" s="14">
        <v>1985</v>
      </c>
      <c r="B23" s="15">
        <v>11710</v>
      </c>
      <c r="C23" s="16">
        <v>0</v>
      </c>
      <c r="D23" s="17">
        <v>0</v>
      </c>
      <c r="E23" s="18">
        <f t="shared" si="0"/>
        <v>0</v>
      </c>
      <c r="F23" s="5"/>
    </row>
    <row r="24" spans="1:6" ht="26.25" x14ac:dyDescent="0.4">
      <c r="A24" s="14">
        <v>1986</v>
      </c>
      <c r="B24" s="15">
        <v>11095</v>
      </c>
      <c r="C24" s="16">
        <v>0</v>
      </c>
      <c r="D24" s="17">
        <v>0</v>
      </c>
      <c r="E24" s="18">
        <f t="shared" si="0"/>
        <v>0</v>
      </c>
      <c r="F24" s="5"/>
    </row>
    <row r="25" spans="1:6" ht="26.25" x14ac:dyDescent="0.4">
      <c r="A25" s="14">
        <v>1987</v>
      </c>
      <c r="B25" s="15">
        <v>10742</v>
      </c>
      <c r="C25" s="16">
        <v>0</v>
      </c>
      <c r="D25" s="17">
        <v>0</v>
      </c>
      <c r="E25" s="18">
        <f t="shared" si="0"/>
        <v>0</v>
      </c>
      <c r="F25" s="5"/>
    </row>
    <row r="26" spans="1:6" ht="26.25" x14ac:dyDescent="0.4">
      <c r="A26" s="14">
        <v>1988</v>
      </c>
      <c r="B26" s="15">
        <v>1790</v>
      </c>
      <c r="C26" s="16">
        <v>0</v>
      </c>
      <c r="D26" s="17">
        <v>0</v>
      </c>
      <c r="E26" s="18">
        <f t="shared" si="0"/>
        <v>0</v>
      </c>
      <c r="F26" s="5"/>
    </row>
    <row r="27" spans="1:6" ht="26.25" x14ac:dyDescent="0.4">
      <c r="A27" s="14">
        <v>1989</v>
      </c>
      <c r="B27" s="15">
        <v>0.01</v>
      </c>
      <c r="C27" s="16">
        <v>0</v>
      </c>
      <c r="D27" s="17">
        <v>0</v>
      </c>
      <c r="E27" s="18">
        <f t="shared" si="0"/>
        <v>0</v>
      </c>
      <c r="F27" s="5"/>
    </row>
    <row r="28" spans="1:6" ht="26.25" x14ac:dyDescent="0.4">
      <c r="A28" s="14">
        <v>1990</v>
      </c>
      <c r="B28" s="15">
        <v>138</v>
      </c>
      <c r="C28" s="16">
        <v>0</v>
      </c>
      <c r="D28" s="17">
        <v>0</v>
      </c>
      <c r="E28" s="18">
        <f t="shared" si="0"/>
        <v>0</v>
      </c>
      <c r="F28" s="5"/>
    </row>
    <row r="29" spans="1:6" ht="26.25" x14ac:dyDescent="0.4">
      <c r="A29" s="14">
        <v>1991</v>
      </c>
      <c r="B29" s="15">
        <v>157</v>
      </c>
      <c r="C29" s="16">
        <v>0</v>
      </c>
      <c r="D29" s="17">
        <v>0</v>
      </c>
      <c r="E29" s="18">
        <f t="shared" si="0"/>
        <v>0</v>
      </c>
      <c r="F29" s="5"/>
    </row>
    <row r="30" spans="1:6" ht="26.25" x14ac:dyDescent="0.4">
      <c r="A30" s="14">
        <v>1992</v>
      </c>
      <c r="B30" s="15">
        <v>200</v>
      </c>
      <c r="C30" s="16">
        <v>0</v>
      </c>
      <c r="D30" s="17">
        <v>0</v>
      </c>
      <c r="E30" s="18">
        <f t="shared" si="0"/>
        <v>0</v>
      </c>
      <c r="F30" s="5"/>
    </row>
    <row r="31" spans="1:6" ht="26.25" x14ac:dyDescent="0.4">
      <c r="A31" s="14">
        <v>1993</v>
      </c>
      <c r="B31" s="15">
        <v>0.01</v>
      </c>
      <c r="C31" s="16">
        <v>0</v>
      </c>
      <c r="D31" s="17">
        <v>0</v>
      </c>
      <c r="E31" s="18">
        <f t="shared" si="0"/>
        <v>0</v>
      </c>
      <c r="F31" s="5"/>
    </row>
    <row r="32" spans="1:6" ht="26.25" x14ac:dyDescent="0.4">
      <c r="A32" s="14">
        <v>1994</v>
      </c>
      <c r="B32" s="15">
        <v>0.01</v>
      </c>
      <c r="C32" s="16">
        <v>0</v>
      </c>
      <c r="D32" s="17">
        <v>0</v>
      </c>
      <c r="E32" s="18">
        <f t="shared" si="0"/>
        <v>0</v>
      </c>
      <c r="F32" s="5"/>
    </row>
    <row r="33" spans="1:6" ht="26.25" x14ac:dyDescent="0.4">
      <c r="A33" s="14">
        <v>1995</v>
      </c>
      <c r="B33" s="15">
        <v>0.01</v>
      </c>
      <c r="C33" s="16">
        <v>0</v>
      </c>
      <c r="D33" s="17">
        <v>0</v>
      </c>
      <c r="E33" s="18">
        <f t="shared" si="0"/>
        <v>0</v>
      </c>
      <c r="F33" s="5"/>
    </row>
    <row r="34" spans="1:6" ht="26.25" x14ac:dyDescent="0.4">
      <c r="A34" s="14">
        <v>1996</v>
      </c>
      <c r="B34" s="19">
        <v>1423</v>
      </c>
      <c r="C34" s="16">
        <v>0</v>
      </c>
      <c r="D34" s="17">
        <v>11</v>
      </c>
      <c r="E34" s="18">
        <f t="shared" si="0"/>
        <v>7.6708507670850768E-3</v>
      </c>
      <c r="F34" s="5"/>
    </row>
    <row r="35" spans="1:6" ht="26.25" x14ac:dyDescent="0.4">
      <c r="A35" s="14">
        <v>1997</v>
      </c>
      <c r="B35" s="19">
        <v>1022</v>
      </c>
      <c r="C35" s="16">
        <v>0</v>
      </c>
      <c r="D35" s="17">
        <v>0</v>
      </c>
      <c r="E35" s="18">
        <f t="shared" si="0"/>
        <v>0</v>
      </c>
      <c r="F35" s="5"/>
    </row>
    <row r="36" spans="1:6" ht="26.25" x14ac:dyDescent="0.4">
      <c r="A36" s="14">
        <v>1998</v>
      </c>
      <c r="B36" s="19">
        <v>822</v>
      </c>
      <c r="C36" s="16">
        <v>0</v>
      </c>
      <c r="D36" s="17">
        <v>0</v>
      </c>
      <c r="E36" s="18">
        <f t="shared" si="0"/>
        <v>0</v>
      </c>
      <c r="F36" s="5"/>
    </row>
    <row r="37" spans="1:6" ht="26.25" x14ac:dyDescent="0.4">
      <c r="A37" s="14">
        <v>1999</v>
      </c>
      <c r="B37" s="19">
        <v>1082</v>
      </c>
      <c r="C37" s="16">
        <v>0</v>
      </c>
      <c r="D37" s="17">
        <v>0</v>
      </c>
      <c r="E37" s="18">
        <f t="shared" si="0"/>
        <v>0</v>
      </c>
      <c r="F37" s="5"/>
    </row>
    <row r="38" spans="1:6" ht="26.25" x14ac:dyDescent="0.4">
      <c r="A38" s="14">
        <v>2000</v>
      </c>
      <c r="B38" s="19">
        <v>501</v>
      </c>
      <c r="C38" s="16">
        <v>0</v>
      </c>
      <c r="D38" s="17">
        <v>0</v>
      </c>
      <c r="E38" s="18">
        <f t="shared" si="0"/>
        <v>0</v>
      </c>
      <c r="F38" s="5"/>
    </row>
    <row r="39" spans="1:6" ht="26.25" x14ac:dyDescent="0.4">
      <c r="A39" s="14">
        <v>2001</v>
      </c>
      <c r="B39" s="19">
        <v>4295</v>
      </c>
      <c r="C39" s="16">
        <v>0</v>
      </c>
      <c r="D39" s="17">
        <v>0</v>
      </c>
      <c r="E39" s="18">
        <f t="shared" si="0"/>
        <v>0</v>
      </c>
    </row>
    <row r="40" spans="1:6" ht="26.25" x14ac:dyDescent="0.4">
      <c r="A40" s="14">
        <v>2002</v>
      </c>
      <c r="B40" s="19">
        <v>2682</v>
      </c>
      <c r="C40" s="16">
        <v>0</v>
      </c>
      <c r="D40" s="17">
        <v>0</v>
      </c>
      <c r="E40" s="18">
        <f>D40/(D40+B40)</f>
        <v>0</v>
      </c>
    </row>
    <row r="41" spans="1:6" ht="26.25" x14ac:dyDescent="0.4">
      <c r="A41" s="14">
        <v>2003</v>
      </c>
      <c r="B41" s="19">
        <v>1221</v>
      </c>
      <c r="C41" s="16">
        <v>0</v>
      </c>
      <c r="D41" s="17">
        <v>0</v>
      </c>
      <c r="E41" s="18">
        <f>D41/(D41+B41)</f>
        <v>0</v>
      </c>
    </row>
    <row r="42" spans="1:6" ht="26.25" x14ac:dyDescent="0.4">
      <c r="A42" s="14">
        <v>2004</v>
      </c>
      <c r="B42" s="19">
        <v>376</v>
      </c>
      <c r="C42" s="16">
        <v>0</v>
      </c>
      <c r="D42" s="17">
        <v>0</v>
      </c>
      <c r="E42" s="18">
        <f>D42/(D42+B42)</f>
        <v>0</v>
      </c>
    </row>
    <row r="43" spans="1:6" ht="26.25" x14ac:dyDescent="0.4">
      <c r="A43" s="14">
        <v>2005</v>
      </c>
      <c r="B43" s="19">
        <v>430</v>
      </c>
      <c r="C43" s="16">
        <v>0</v>
      </c>
      <c r="D43" s="17">
        <v>0</v>
      </c>
      <c r="E43" s="18">
        <f>D43/(D43+B43)</f>
        <v>0</v>
      </c>
    </row>
    <row r="44" spans="1:6" ht="26.25" x14ac:dyDescent="0.4">
      <c r="A44" s="14">
        <v>2006</v>
      </c>
      <c r="B44" s="19">
        <v>458</v>
      </c>
      <c r="C44" s="16">
        <v>0</v>
      </c>
      <c r="D44" s="17">
        <v>0</v>
      </c>
      <c r="E44" s="18">
        <f t="shared" ref="E44:E48" si="1">D44/(D44+B44)</f>
        <v>0</v>
      </c>
    </row>
    <row r="45" spans="1:6" ht="26.25" x14ac:dyDescent="0.4">
      <c r="A45" s="14">
        <v>2007</v>
      </c>
      <c r="B45" s="19">
        <v>1047</v>
      </c>
      <c r="C45" s="16">
        <v>0</v>
      </c>
      <c r="D45" s="17">
        <v>0</v>
      </c>
      <c r="E45" s="18">
        <f t="shared" si="1"/>
        <v>0</v>
      </c>
    </row>
    <row r="46" spans="1:6" ht="26.25" x14ac:dyDescent="0.4">
      <c r="A46" s="14">
        <v>2008</v>
      </c>
      <c r="B46" s="19">
        <v>4089</v>
      </c>
      <c r="C46" s="16">
        <v>0</v>
      </c>
      <c r="D46" s="17">
        <v>0</v>
      </c>
      <c r="E46" s="18">
        <f t="shared" si="1"/>
        <v>0</v>
      </c>
    </row>
    <row r="47" spans="1:6" ht="26.25" x14ac:dyDescent="0.4">
      <c r="A47" s="14">
        <v>2009</v>
      </c>
      <c r="B47" s="19">
        <v>2415</v>
      </c>
      <c r="C47" s="16">
        <v>0</v>
      </c>
      <c r="D47" s="17">
        <v>0</v>
      </c>
      <c r="E47" s="18">
        <f t="shared" si="1"/>
        <v>0</v>
      </c>
    </row>
    <row r="48" spans="1:6" ht="26.25" x14ac:dyDescent="0.4">
      <c r="A48" s="14">
        <v>2010</v>
      </c>
      <c r="B48" s="19">
        <v>1702</v>
      </c>
      <c r="C48" s="16">
        <v>0</v>
      </c>
      <c r="D48" s="17">
        <v>0</v>
      </c>
      <c r="E48" s="18">
        <f t="shared" si="1"/>
        <v>0</v>
      </c>
    </row>
    <row r="49" spans="1:5" ht="26.25" x14ac:dyDescent="0.4">
      <c r="A49" s="14"/>
      <c r="B49" s="19"/>
      <c r="C49" s="16"/>
      <c r="D49" s="17"/>
      <c r="E49" s="18"/>
    </row>
    <row r="50" spans="1:5" ht="26.25" x14ac:dyDescent="0.4">
      <c r="A50" s="14"/>
      <c r="B50" s="19"/>
      <c r="C50" s="16"/>
      <c r="D50" s="17"/>
      <c r="E50" s="18"/>
    </row>
    <row r="51" spans="1:5" ht="26.25" x14ac:dyDescent="0.4">
      <c r="A51" s="14"/>
      <c r="B51" s="19"/>
      <c r="C51" s="16"/>
      <c r="D51" s="17"/>
      <c r="E51" s="18"/>
    </row>
    <row r="52" spans="1:5" ht="26.25" x14ac:dyDescent="0.4">
      <c r="A52" s="14"/>
      <c r="B52" s="19"/>
      <c r="C52" s="16"/>
      <c r="D52" s="17"/>
      <c r="E52" s="18"/>
    </row>
    <row r="53" spans="1:5" ht="26.25" x14ac:dyDescent="0.4">
      <c r="A53" s="14"/>
      <c r="B53" s="19"/>
      <c r="C53" s="16"/>
      <c r="D53" s="17"/>
      <c r="E53" s="18"/>
    </row>
    <row r="54" spans="1:5" ht="26.25" x14ac:dyDescent="0.4">
      <c r="A54" s="14"/>
      <c r="B54" s="19"/>
      <c r="C54" s="16"/>
      <c r="D54" s="17"/>
      <c r="E54" s="18"/>
    </row>
    <row r="55" spans="1:5" ht="26.25" x14ac:dyDescent="0.4">
      <c r="A55" s="14"/>
      <c r="B55" s="19"/>
      <c r="C55" s="16"/>
      <c r="D55" s="17"/>
      <c r="E55" s="18"/>
    </row>
  </sheetData>
  <phoneticPr fontId="3" type="noConversion"/>
  <printOptions horizontalCentered="1" verticalCentered="1" gridLinesSet="0"/>
  <pageMargins left="0.25" right="0.18" top="0.59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/>
      <c r="B8" s="37"/>
      <c r="C8" s="16"/>
      <c r="D8" s="17"/>
      <c r="E8" s="18"/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/>
      <c r="B10" s="37"/>
      <c r="C10" s="16"/>
      <c r="D10" s="17"/>
      <c r="E10" s="18"/>
      <c r="F10" s="5"/>
    </row>
    <row r="11" spans="1:6" ht="26.25" x14ac:dyDescent="0.4">
      <c r="A11" s="14"/>
      <c r="B11" s="37"/>
      <c r="C11" s="16"/>
      <c r="D11" s="17"/>
      <c r="E11" s="18"/>
      <c r="F11" s="5"/>
    </row>
    <row r="12" spans="1:6" ht="26.25" x14ac:dyDescent="0.4">
      <c r="A12" s="14"/>
      <c r="B12" s="37"/>
      <c r="C12" s="16"/>
      <c r="D12" s="17"/>
      <c r="E12" s="18"/>
      <c r="F12" s="5"/>
    </row>
    <row r="13" spans="1:6" ht="26.25" x14ac:dyDescent="0.4">
      <c r="A13" s="14"/>
      <c r="B13" s="37"/>
      <c r="C13" s="16"/>
      <c r="D13" s="17"/>
      <c r="E13" s="18"/>
      <c r="F13" s="5"/>
    </row>
    <row r="14" spans="1:6" ht="26.25" x14ac:dyDescent="0.4">
      <c r="A14" s="14"/>
      <c r="B14" s="37"/>
      <c r="C14" s="16"/>
      <c r="D14" s="17"/>
      <c r="E14" s="18"/>
      <c r="F14" s="5"/>
    </row>
    <row r="15" spans="1:6" ht="26.25" x14ac:dyDescent="0.4">
      <c r="A15" s="14">
        <v>1978</v>
      </c>
      <c r="B15" s="37">
        <v>343</v>
      </c>
      <c r="C15" s="16">
        <v>26</v>
      </c>
      <c r="D15" s="17">
        <v>1660</v>
      </c>
      <c r="E15" s="18">
        <f t="shared" ref="E15:E33" si="0">D15/(D15+B15)</f>
        <v>0.82875686470294563</v>
      </c>
      <c r="F15" s="5"/>
    </row>
    <row r="16" spans="1:6" ht="26.25" x14ac:dyDescent="0.4">
      <c r="A16" s="14">
        <v>1979</v>
      </c>
      <c r="B16" s="37">
        <v>0</v>
      </c>
      <c r="C16" s="16">
        <v>0</v>
      </c>
      <c r="D16" s="17">
        <v>0</v>
      </c>
      <c r="E16" s="18" t="e">
        <f t="shared" si="0"/>
        <v>#DIV/0!</v>
      </c>
      <c r="F16" s="5"/>
    </row>
    <row r="17" spans="1:6" ht="26.25" x14ac:dyDescent="0.4">
      <c r="A17" s="14">
        <v>1980</v>
      </c>
      <c r="B17" s="37">
        <v>0</v>
      </c>
      <c r="C17" s="16">
        <v>0</v>
      </c>
      <c r="D17" s="17">
        <v>0</v>
      </c>
      <c r="E17" s="18" t="e">
        <f t="shared" si="0"/>
        <v>#DIV/0!</v>
      </c>
      <c r="F17" s="5"/>
    </row>
    <row r="18" spans="1:6" ht="26.25" x14ac:dyDescent="0.4">
      <c r="A18" s="14">
        <v>1981</v>
      </c>
      <c r="B18" s="37">
        <v>0</v>
      </c>
      <c r="C18" s="16">
        <v>0</v>
      </c>
      <c r="D18" s="17">
        <v>0</v>
      </c>
      <c r="E18" s="18" t="e">
        <f t="shared" si="0"/>
        <v>#DIV/0!</v>
      </c>
      <c r="F18" s="5"/>
    </row>
    <row r="19" spans="1:6" ht="26.25" x14ac:dyDescent="0.4">
      <c r="A19" s="14">
        <v>1982</v>
      </c>
      <c r="B19" s="37">
        <v>0</v>
      </c>
      <c r="C19" s="16">
        <v>0</v>
      </c>
      <c r="D19" s="17">
        <v>0</v>
      </c>
      <c r="E19" s="18" t="e">
        <f t="shared" si="0"/>
        <v>#DIV/0!</v>
      </c>
      <c r="F19" s="5"/>
    </row>
    <row r="20" spans="1:6" ht="26.25" x14ac:dyDescent="0.4">
      <c r="A20" s="14">
        <v>1983</v>
      </c>
      <c r="B20" s="37">
        <v>0</v>
      </c>
      <c r="C20" s="16">
        <v>0</v>
      </c>
      <c r="D20" s="17">
        <v>0</v>
      </c>
      <c r="E20" s="18" t="e">
        <f t="shared" si="0"/>
        <v>#DIV/0!</v>
      </c>
      <c r="F20" s="5"/>
    </row>
    <row r="21" spans="1:6" ht="26.25" x14ac:dyDescent="0.4">
      <c r="A21" s="14">
        <v>1984</v>
      </c>
      <c r="B21" s="37">
        <v>0</v>
      </c>
      <c r="C21" s="16">
        <v>0</v>
      </c>
      <c r="D21" s="17">
        <v>0</v>
      </c>
      <c r="E21" s="18" t="e">
        <f t="shared" si="0"/>
        <v>#DIV/0!</v>
      </c>
      <c r="F21" s="7"/>
    </row>
    <row r="22" spans="1:6" ht="26.25" x14ac:dyDescent="0.4">
      <c r="A22" s="14">
        <v>1985</v>
      </c>
      <c r="B22" s="37">
        <v>0</v>
      </c>
      <c r="C22" s="16">
        <v>0</v>
      </c>
      <c r="D22" s="17">
        <v>0</v>
      </c>
      <c r="E22" s="18" t="e">
        <f t="shared" si="0"/>
        <v>#DIV/0!</v>
      </c>
      <c r="F22" s="5"/>
    </row>
    <row r="23" spans="1:6" ht="26.25" x14ac:dyDescent="0.4">
      <c r="A23" s="14">
        <v>1986</v>
      </c>
      <c r="B23" s="37">
        <v>0</v>
      </c>
      <c r="C23" s="16">
        <v>0</v>
      </c>
      <c r="D23" s="17">
        <v>0</v>
      </c>
      <c r="E23" s="18" t="e">
        <f t="shared" si="0"/>
        <v>#DIV/0!</v>
      </c>
      <c r="F23" s="5"/>
    </row>
    <row r="24" spans="1:6" ht="26.25" x14ac:dyDescent="0.4">
      <c r="A24" s="14">
        <v>1987</v>
      </c>
      <c r="B24" s="37">
        <v>0</v>
      </c>
      <c r="C24" s="16">
        <v>0</v>
      </c>
      <c r="D24" s="17">
        <v>0</v>
      </c>
      <c r="E24" s="18" t="e">
        <f t="shared" si="0"/>
        <v>#DIV/0!</v>
      </c>
      <c r="F24" s="5"/>
    </row>
    <row r="25" spans="1:6" ht="26.25" x14ac:dyDescent="0.4">
      <c r="A25" s="14">
        <v>1988</v>
      </c>
      <c r="B25" s="37">
        <v>0</v>
      </c>
      <c r="C25" s="16">
        <v>0</v>
      </c>
      <c r="D25" s="17">
        <v>0</v>
      </c>
      <c r="E25" s="18" t="e">
        <f t="shared" si="0"/>
        <v>#DIV/0!</v>
      </c>
      <c r="F25" s="5"/>
    </row>
    <row r="26" spans="1:6" ht="26.25" x14ac:dyDescent="0.4">
      <c r="A26" s="14">
        <v>1989</v>
      </c>
      <c r="B26" s="37">
        <v>0</v>
      </c>
      <c r="C26" s="16">
        <v>0</v>
      </c>
      <c r="D26" s="17">
        <v>0</v>
      </c>
      <c r="E26" s="18" t="e">
        <f t="shared" si="0"/>
        <v>#DIV/0!</v>
      </c>
      <c r="F26" s="5"/>
    </row>
    <row r="27" spans="1:6" ht="26.25" x14ac:dyDescent="0.4">
      <c r="A27" s="14">
        <v>1990</v>
      </c>
      <c r="B27" s="37">
        <v>0</v>
      </c>
      <c r="C27" s="16">
        <v>0</v>
      </c>
      <c r="D27" s="17">
        <v>0</v>
      </c>
      <c r="E27" s="18" t="e">
        <f t="shared" si="0"/>
        <v>#DIV/0!</v>
      </c>
      <c r="F27" s="5"/>
    </row>
    <row r="28" spans="1:6" ht="26.25" x14ac:dyDescent="0.4">
      <c r="A28" s="14">
        <v>1991</v>
      </c>
      <c r="B28" s="37">
        <v>0</v>
      </c>
      <c r="C28" s="16">
        <v>0</v>
      </c>
      <c r="D28" s="17">
        <v>0</v>
      </c>
      <c r="E28" s="18" t="e">
        <f t="shared" si="0"/>
        <v>#DIV/0!</v>
      </c>
      <c r="F28" s="5"/>
    </row>
    <row r="29" spans="1:6" ht="26.25" x14ac:dyDescent="0.4">
      <c r="A29" s="14">
        <v>1992</v>
      </c>
      <c r="B29" s="37">
        <v>0</v>
      </c>
      <c r="C29" s="16">
        <v>0</v>
      </c>
      <c r="D29" s="17">
        <v>0</v>
      </c>
      <c r="E29" s="18" t="e">
        <f t="shared" si="0"/>
        <v>#DIV/0!</v>
      </c>
      <c r="F29" s="5"/>
    </row>
    <row r="30" spans="1:6" ht="26.25" x14ac:dyDescent="0.4">
      <c r="A30" s="14">
        <v>1993</v>
      </c>
      <c r="B30" s="37">
        <v>0</v>
      </c>
      <c r="C30" s="16">
        <v>0</v>
      </c>
      <c r="D30" s="17">
        <v>0</v>
      </c>
      <c r="E30" s="18" t="e">
        <f t="shared" si="0"/>
        <v>#DIV/0!</v>
      </c>
      <c r="F30" s="5"/>
    </row>
    <row r="31" spans="1:6" ht="26.25" x14ac:dyDescent="0.4">
      <c r="A31" s="14">
        <v>1994</v>
      </c>
      <c r="B31" s="37">
        <v>0</v>
      </c>
      <c r="C31" s="16">
        <v>0</v>
      </c>
      <c r="D31" s="17">
        <v>0</v>
      </c>
      <c r="E31" s="18" t="e">
        <f t="shared" si="0"/>
        <v>#DIV/0!</v>
      </c>
      <c r="F31" s="5"/>
    </row>
    <row r="32" spans="1:6" ht="26.25" x14ac:dyDescent="0.4">
      <c r="A32" s="14">
        <v>1995</v>
      </c>
      <c r="B32" s="37">
        <v>0</v>
      </c>
      <c r="C32" s="16">
        <v>0</v>
      </c>
      <c r="D32" s="17">
        <v>0</v>
      </c>
      <c r="E32" s="18" t="e">
        <f t="shared" si="0"/>
        <v>#DIV/0!</v>
      </c>
      <c r="F32" s="5"/>
    </row>
    <row r="33" spans="1:6" ht="26.25" x14ac:dyDescent="0.4">
      <c r="A33" s="14">
        <v>1996</v>
      </c>
      <c r="B33" s="37">
        <v>0</v>
      </c>
      <c r="C33" s="16">
        <v>0</v>
      </c>
      <c r="D33" s="17">
        <v>0</v>
      </c>
      <c r="E33" s="18" t="e">
        <f t="shared" si="0"/>
        <v>#DIV/0!</v>
      </c>
      <c r="F33" s="5"/>
    </row>
    <row r="34" spans="1:6" ht="26.25" x14ac:dyDescent="0.4">
      <c r="A34" s="14"/>
      <c r="B34" s="38"/>
      <c r="C34" s="16"/>
      <c r="D34" s="17"/>
      <c r="E34" s="18"/>
      <c r="F34" s="5"/>
    </row>
    <row r="35" spans="1:6" ht="26.25" x14ac:dyDescent="0.4">
      <c r="A35" s="14"/>
      <c r="B35" s="38"/>
      <c r="C35" s="16"/>
      <c r="D35" s="17"/>
      <c r="E35" s="18"/>
      <c r="F35" s="5"/>
    </row>
    <row r="36" spans="1:6" ht="26.25" x14ac:dyDescent="0.4">
      <c r="A36" s="14"/>
      <c r="B36" s="38"/>
      <c r="C36" s="16"/>
      <c r="D36" s="17"/>
      <c r="E36" s="18"/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60"/>
  <sheetViews>
    <sheetView showGridLines="0" topLeftCell="A28" zoomScale="55" zoomScaleNormal="55" workbookViewId="0">
      <selection activeCell="D61" sqref="D6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7" width="9.140625" style="3"/>
    <col min="18" max="18" width="3" style="3" customWidth="1"/>
    <col min="1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>
        <v>1972</v>
      </c>
      <c r="B9" s="15">
        <v>3885</v>
      </c>
      <c r="C9" s="16">
        <v>0</v>
      </c>
      <c r="D9" s="17">
        <v>6008</v>
      </c>
      <c r="E9" s="18">
        <f t="shared" ref="E9:E38" si="0">D9/(D9+B9)</f>
        <v>0.60729808955827358</v>
      </c>
      <c r="F9" s="5"/>
    </row>
    <row r="10" spans="1:6" ht="26.25" x14ac:dyDescent="0.4">
      <c r="A10" s="14">
        <v>1973</v>
      </c>
      <c r="B10" s="15">
        <v>105732</v>
      </c>
      <c r="C10" s="16">
        <v>5162</v>
      </c>
      <c r="D10" s="17">
        <v>138075</v>
      </c>
      <c r="E10" s="18">
        <f t="shared" si="0"/>
        <v>0.56632910457862162</v>
      </c>
      <c r="F10" s="5"/>
    </row>
    <row r="11" spans="1:6" ht="26.25" x14ac:dyDescent="0.4">
      <c r="A11" s="14">
        <v>1974</v>
      </c>
      <c r="B11" s="15">
        <v>170485</v>
      </c>
      <c r="C11" s="16">
        <v>12772</v>
      </c>
      <c r="D11" s="17">
        <v>17975</v>
      </c>
      <c r="E11" s="18">
        <f t="shared" si="0"/>
        <v>9.5378329619017294E-2</v>
      </c>
      <c r="F11" s="5"/>
    </row>
    <row r="12" spans="1:6" ht="26.25" x14ac:dyDescent="0.4">
      <c r="A12" s="14">
        <v>1975</v>
      </c>
      <c r="B12" s="15">
        <v>330006</v>
      </c>
      <c r="C12" s="16">
        <v>24900</v>
      </c>
      <c r="D12" s="17">
        <v>95626</v>
      </c>
      <c r="E12" s="18">
        <f t="shared" si="0"/>
        <v>0.22466825802571236</v>
      </c>
      <c r="F12" s="5"/>
    </row>
    <row r="13" spans="1:6" ht="26.25" x14ac:dyDescent="0.4">
      <c r="A13" s="14">
        <v>1976</v>
      </c>
      <c r="B13" s="15">
        <v>571642</v>
      </c>
      <c r="C13" s="16">
        <v>41866</v>
      </c>
      <c r="D13" s="17">
        <v>387409</v>
      </c>
      <c r="E13" s="18">
        <f t="shared" si="0"/>
        <v>0.40395036343218454</v>
      </c>
      <c r="F13" s="5"/>
    </row>
    <row r="14" spans="1:6" ht="26.25" x14ac:dyDescent="0.4">
      <c r="A14" s="14">
        <v>1977</v>
      </c>
      <c r="B14" s="15">
        <v>899732</v>
      </c>
      <c r="C14" s="16">
        <v>61088</v>
      </c>
      <c r="D14" s="17">
        <v>789731</v>
      </c>
      <c r="E14" s="18">
        <f t="shared" si="0"/>
        <v>0.46744498103835358</v>
      </c>
      <c r="F14" s="5"/>
    </row>
    <row r="15" spans="1:6" ht="26.25" x14ac:dyDescent="0.4">
      <c r="A15" s="14">
        <v>1978</v>
      </c>
      <c r="B15" s="15">
        <v>914080</v>
      </c>
      <c r="C15" s="16">
        <v>73285</v>
      </c>
      <c r="D15" s="17">
        <v>1328866</v>
      </c>
      <c r="E15" s="18">
        <f t="shared" si="0"/>
        <v>0.59246455331514891</v>
      </c>
      <c r="F15" s="5"/>
    </row>
    <row r="16" spans="1:6" ht="26.25" x14ac:dyDescent="0.4">
      <c r="A16" s="14">
        <v>1979</v>
      </c>
      <c r="B16" s="15">
        <v>1061161</v>
      </c>
      <c r="C16" s="16">
        <v>84912</v>
      </c>
      <c r="D16" s="17">
        <v>2378839</v>
      </c>
      <c r="E16" s="18">
        <f t="shared" si="0"/>
        <v>0.69152296511627909</v>
      </c>
      <c r="F16" s="5"/>
    </row>
    <row r="17" spans="1:6" ht="26.25" x14ac:dyDescent="0.4">
      <c r="A17" s="14">
        <v>1980</v>
      </c>
      <c r="B17" s="15">
        <v>1039907</v>
      </c>
      <c r="C17" s="16">
        <v>82640</v>
      </c>
      <c r="D17" s="17">
        <v>2813411</v>
      </c>
      <c r="E17" s="18">
        <f t="shared" si="0"/>
        <v>0.73012686728684217</v>
      </c>
      <c r="F17" s="5"/>
    </row>
    <row r="18" spans="1:6" ht="26.25" x14ac:dyDescent="0.4">
      <c r="A18" s="14">
        <v>1981</v>
      </c>
      <c r="B18" s="15">
        <v>944245</v>
      </c>
      <c r="C18" s="16">
        <v>75441</v>
      </c>
      <c r="D18" s="17">
        <v>3127308</v>
      </c>
      <c r="E18" s="18">
        <f t="shared" si="0"/>
        <v>0.76808726301733021</v>
      </c>
      <c r="F18" s="5"/>
    </row>
    <row r="19" spans="1:6" ht="26.25" x14ac:dyDescent="0.4">
      <c r="A19" s="14">
        <v>1982</v>
      </c>
      <c r="B19" s="15">
        <v>880931</v>
      </c>
      <c r="C19" s="16">
        <v>70613</v>
      </c>
      <c r="D19" s="17">
        <v>3395484</v>
      </c>
      <c r="E19" s="18">
        <f t="shared" si="0"/>
        <v>0.79400245298924454</v>
      </c>
      <c r="F19" s="5"/>
    </row>
    <row r="20" spans="1:6" ht="26.25" x14ac:dyDescent="0.4">
      <c r="A20" s="14">
        <v>1983</v>
      </c>
      <c r="B20" s="15">
        <v>820101</v>
      </c>
      <c r="C20" s="16">
        <v>65496</v>
      </c>
      <c r="D20" s="17">
        <v>3826386</v>
      </c>
      <c r="E20" s="18">
        <f t="shared" si="0"/>
        <v>0.82350085128829587</v>
      </c>
      <c r="F20" s="5"/>
    </row>
    <row r="21" spans="1:6" ht="26.25" x14ac:dyDescent="0.4">
      <c r="A21" s="14">
        <v>1984</v>
      </c>
      <c r="B21" s="15">
        <v>771792</v>
      </c>
      <c r="C21" s="16">
        <v>61884</v>
      </c>
      <c r="D21" s="17">
        <v>4239224</v>
      </c>
      <c r="E21" s="18">
        <f t="shared" si="0"/>
        <v>0.84598093480443881</v>
      </c>
      <c r="F21" s="7"/>
    </row>
    <row r="22" spans="1:6" ht="26.25" x14ac:dyDescent="0.4">
      <c r="A22" s="14">
        <v>1985</v>
      </c>
      <c r="B22" s="15">
        <v>685248</v>
      </c>
      <c r="C22" s="16">
        <v>58306</v>
      </c>
      <c r="D22" s="17">
        <v>4274921</v>
      </c>
      <c r="E22" s="18">
        <f t="shared" si="0"/>
        <v>0.86184986842182187</v>
      </c>
      <c r="F22" s="5"/>
    </row>
    <row r="23" spans="1:6" ht="26.25" x14ac:dyDescent="0.4">
      <c r="A23" s="14">
        <v>1986</v>
      </c>
      <c r="B23" s="15">
        <v>439550</v>
      </c>
      <c r="C23" s="16">
        <v>38403</v>
      </c>
      <c r="D23" s="17">
        <v>2898415</v>
      </c>
      <c r="E23" s="18">
        <f t="shared" si="0"/>
        <v>0.86831797217765916</v>
      </c>
      <c r="F23" s="5"/>
    </row>
    <row r="24" spans="1:6" ht="26.25" x14ac:dyDescent="0.4">
      <c r="A24" s="14">
        <v>1987</v>
      </c>
      <c r="B24" s="15">
        <v>351562</v>
      </c>
      <c r="C24" s="16">
        <v>29561</v>
      </c>
      <c r="D24" s="17">
        <v>1793278</v>
      </c>
      <c r="E24" s="18">
        <f t="shared" si="0"/>
        <v>0.83608940527032316</v>
      </c>
      <c r="F24" s="5"/>
    </row>
    <row r="25" spans="1:6" ht="26.25" x14ac:dyDescent="0.4">
      <c r="A25" s="14">
        <v>1988</v>
      </c>
      <c r="B25" s="15">
        <v>337823</v>
      </c>
      <c r="C25" s="16">
        <v>27815</v>
      </c>
      <c r="D25" s="17">
        <v>2450255</v>
      </c>
      <c r="E25" s="18">
        <f t="shared" si="0"/>
        <v>0.87883301686681647</v>
      </c>
      <c r="F25" s="5"/>
    </row>
    <row r="26" spans="1:6" ht="26.25" x14ac:dyDescent="0.4">
      <c r="A26" s="14">
        <v>1989</v>
      </c>
      <c r="B26" s="15">
        <v>245024</v>
      </c>
      <c r="C26" s="16">
        <v>19609</v>
      </c>
      <c r="D26" s="17">
        <v>2443173</v>
      </c>
      <c r="E26" s="18">
        <f t="shared" si="0"/>
        <v>0.9088519182187913</v>
      </c>
      <c r="F26" s="5"/>
    </row>
    <row r="27" spans="1:6" ht="26.25" x14ac:dyDescent="0.4">
      <c r="A27" s="14">
        <v>1990</v>
      </c>
      <c r="B27" s="15">
        <v>186987</v>
      </c>
      <c r="C27" s="16">
        <v>144105</v>
      </c>
      <c r="D27" s="17">
        <v>1030339</v>
      </c>
      <c r="E27" s="18">
        <f t="shared" si="0"/>
        <v>0.84639529591908824</v>
      </c>
      <c r="F27" s="5"/>
    </row>
    <row r="28" spans="1:6" ht="26.25" x14ac:dyDescent="0.4">
      <c r="A28" s="14">
        <v>1991</v>
      </c>
      <c r="B28" s="15">
        <v>142821</v>
      </c>
      <c r="C28" s="16">
        <v>11525</v>
      </c>
      <c r="D28" s="17">
        <v>545678</v>
      </c>
      <c r="E28" s="18">
        <f t="shared" si="0"/>
        <v>0.79256179021320294</v>
      </c>
      <c r="F28" s="5"/>
    </row>
    <row r="29" spans="1:6" ht="26.25" x14ac:dyDescent="0.4">
      <c r="A29" s="14">
        <v>1992</v>
      </c>
      <c r="B29" s="15">
        <v>102486</v>
      </c>
      <c r="C29" s="16">
        <v>8206</v>
      </c>
      <c r="D29" s="17">
        <v>201974</v>
      </c>
      <c r="E29" s="18">
        <f t="shared" si="0"/>
        <v>0.6633843526243185</v>
      </c>
      <c r="F29" s="5"/>
    </row>
    <row r="30" spans="1:6" ht="26.25" x14ac:dyDescent="0.4">
      <c r="A30" s="14">
        <v>1993</v>
      </c>
      <c r="B30" s="15">
        <v>97297</v>
      </c>
      <c r="C30" s="16">
        <v>23631</v>
      </c>
      <c r="D30" s="17">
        <v>174035</v>
      </c>
      <c r="E30" s="18">
        <f t="shared" si="0"/>
        <v>0.64140978579747321</v>
      </c>
      <c r="F30" s="5"/>
    </row>
    <row r="31" spans="1:6" ht="26.25" x14ac:dyDescent="0.4">
      <c r="A31" s="14">
        <v>1994</v>
      </c>
      <c r="B31" s="15">
        <v>123877</v>
      </c>
      <c r="C31" s="16">
        <v>24453</v>
      </c>
      <c r="D31" s="17">
        <v>458640</v>
      </c>
      <c r="E31" s="18">
        <f t="shared" si="0"/>
        <v>0.78734182865049429</v>
      </c>
      <c r="F31" s="5"/>
    </row>
    <row r="32" spans="1:6" ht="26.25" x14ac:dyDescent="0.4">
      <c r="A32" s="14">
        <v>1995</v>
      </c>
      <c r="B32" s="15">
        <v>90125</v>
      </c>
      <c r="C32" s="16">
        <v>23099</v>
      </c>
      <c r="D32" s="17">
        <v>275807</v>
      </c>
      <c r="E32" s="18">
        <f t="shared" si="0"/>
        <v>0.75371107200244858</v>
      </c>
      <c r="F32" s="5"/>
    </row>
    <row r="33" spans="1:6" ht="26.25" x14ac:dyDescent="0.4">
      <c r="A33" s="14">
        <v>1996</v>
      </c>
      <c r="B33" s="19">
        <v>95331</v>
      </c>
      <c r="C33" s="16">
        <v>9178</v>
      </c>
      <c r="D33" s="17">
        <v>363962</v>
      </c>
      <c r="E33" s="18">
        <f t="shared" si="0"/>
        <v>0.79243968447156821</v>
      </c>
      <c r="F33" s="5"/>
    </row>
    <row r="34" spans="1:6" ht="26.25" x14ac:dyDescent="0.4">
      <c r="A34" s="14">
        <v>1997</v>
      </c>
      <c r="B34" s="19">
        <v>207417</v>
      </c>
      <c r="C34" s="16">
        <v>17716</v>
      </c>
      <c r="D34" s="17">
        <v>1347953</v>
      </c>
      <c r="E34" s="18">
        <f t="shared" si="0"/>
        <v>0.86664459260497506</v>
      </c>
      <c r="F34" s="5"/>
    </row>
    <row r="35" spans="1:6" ht="26.25" x14ac:dyDescent="0.4">
      <c r="A35" s="14">
        <v>1998</v>
      </c>
      <c r="B35" s="19">
        <v>119536</v>
      </c>
      <c r="C35" s="16">
        <v>12758</v>
      </c>
      <c r="D35" s="17">
        <v>1033866</v>
      </c>
      <c r="E35" s="18">
        <f t="shared" si="0"/>
        <v>0.89636223970480366</v>
      </c>
      <c r="F35" s="5"/>
    </row>
    <row r="36" spans="1:6" ht="26.25" x14ac:dyDescent="0.4">
      <c r="A36" s="14">
        <v>1999</v>
      </c>
      <c r="B36" s="19">
        <v>30120</v>
      </c>
      <c r="C36" s="16">
        <v>3458</v>
      </c>
      <c r="D36" s="17">
        <v>476472</v>
      </c>
      <c r="E36" s="18">
        <f t="shared" si="0"/>
        <v>0.94054386962289183</v>
      </c>
      <c r="F36" s="5"/>
    </row>
    <row r="37" spans="1:6" ht="26.25" x14ac:dyDescent="0.4">
      <c r="A37" s="14">
        <v>2000</v>
      </c>
      <c r="B37" s="19">
        <v>85180</v>
      </c>
      <c r="C37" s="16">
        <v>8290</v>
      </c>
      <c r="D37" s="17">
        <v>1575575</v>
      </c>
      <c r="E37" s="18">
        <f t="shared" si="0"/>
        <v>0.94871007463472934</v>
      </c>
      <c r="F37" s="5"/>
    </row>
    <row r="38" spans="1:6" ht="26.25" x14ac:dyDescent="0.4">
      <c r="A38" s="14">
        <v>2001</v>
      </c>
      <c r="B38" s="19">
        <v>179102</v>
      </c>
      <c r="C38" s="16">
        <v>19313</v>
      </c>
      <c r="D38" s="17">
        <v>2090418</v>
      </c>
      <c r="E38" s="18">
        <f t="shared" si="0"/>
        <v>0.92108375339278792</v>
      </c>
      <c r="F38" s="5"/>
    </row>
    <row r="39" spans="1:6" ht="26.25" x14ac:dyDescent="0.4">
      <c r="A39" s="14">
        <v>2002</v>
      </c>
      <c r="B39" s="19">
        <v>165345</v>
      </c>
      <c r="C39" s="16">
        <v>17617</v>
      </c>
      <c r="D39" s="17">
        <v>1959521</v>
      </c>
      <c r="E39" s="18">
        <f>D39/(D39+B39)</f>
        <v>0.92218568135590673</v>
      </c>
    </row>
    <row r="40" spans="1:6" ht="26.25" x14ac:dyDescent="0.4">
      <c r="A40" s="14">
        <v>2003</v>
      </c>
      <c r="B40" s="19">
        <v>138650</v>
      </c>
      <c r="C40" s="16">
        <v>15183</v>
      </c>
      <c r="D40" s="17">
        <v>2272604</v>
      </c>
      <c r="E40" s="18">
        <f>D40/(D40+B40)</f>
        <v>0.94249879937990777</v>
      </c>
    </row>
    <row r="41" spans="1:6" ht="26.25" x14ac:dyDescent="0.4">
      <c r="A41" s="14">
        <v>2004</v>
      </c>
      <c r="B41" s="19">
        <v>104087</v>
      </c>
      <c r="C41" s="16">
        <v>9851</v>
      </c>
      <c r="D41" s="17">
        <v>2159707</v>
      </c>
      <c r="E41" s="18">
        <f>D41/(D41+B41)</f>
        <v>0.95402099307622512</v>
      </c>
    </row>
    <row r="42" spans="1:6" ht="26.25" x14ac:dyDescent="0.4">
      <c r="A42" s="14">
        <v>2005</v>
      </c>
      <c r="B42" s="19">
        <v>135402</v>
      </c>
      <c r="C42" s="16">
        <v>25960</v>
      </c>
      <c r="D42" s="17">
        <v>2736256</v>
      </c>
      <c r="E42" s="18">
        <f>D42/(D42+B42)</f>
        <v>0.95284884202784592</v>
      </c>
    </row>
    <row r="43" spans="1:6" ht="26.25" x14ac:dyDescent="0.4">
      <c r="A43" s="14">
        <v>2006</v>
      </c>
      <c r="B43" s="19">
        <v>121678</v>
      </c>
      <c r="C43" s="16">
        <v>12519</v>
      </c>
      <c r="D43" s="17">
        <v>2416212</v>
      </c>
      <c r="E43" s="18">
        <f t="shared" ref="E43:E49" si="1">D43/(D43+B43)</f>
        <v>0.95205544763563432</v>
      </c>
    </row>
    <row r="44" spans="1:6" ht="26.25" x14ac:dyDescent="0.4">
      <c r="A44" s="14">
        <v>2007</v>
      </c>
      <c r="B44" s="19">
        <v>90345</v>
      </c>
      <c r="C44" s="16">
        <v>9315</v>
      </c>
      <c r="D44" s="17">
        <v>1747794</v>
      </c>
      <c r="E44" s="18">
        <f t="shared" si="1"/>
        <v>0.95084974531305844</v>
      </c>
    </row>
    <row r="45" spans="1:6" ht="26.25" x14ac:dyDescent="0.4">
      <c r="A45" s="14">
        <v>2008</v>
      </c>
      <c r="B45" s="19">
        <v>81722</v>
      </c>
      <c r="C45" s="16">
        <v>8717</v>
      </c>
      <c r="D45" s="17">
        <v>1940082</v>
      </c>
      <c r="E45" s="18">
        <f t="shared" si="1"/>
        <v>0.95957966251921556</v>
      </c>
    </row>
    <row r="46" spans="1:6" ht="26.25" x14ac:dyDescent="0.4">
      <c r="A46" s="14">
        <v>2009</v>
      </c>
      <c r="B46" s="19">
        <v>59613</v>
      </c>
      <c r="C46" s="16">
        <v>6171</v>
      </c>
      <c r="D46" s="17">
        <v>1216741</v>
      </c>
      <c r="E46" s="18">
        <f t="shared" si="1"/>
        <v>0.95329430549831784</v>
      </c>
    </row>
    <row r="47" spans="1:6" ht="26.25" x14ac:dyDescent="0.4">
      <c r="A47" s="14">
        <v>2010</v>
      </c>
      <c r="B47" s="19">
        <v>76779</v>
      </c>
      <c r="C47" s="16">
        <v>7918</v>
      </c>
      <c r="D47" s="17">
        <v>2004306</v>
      </c>
      <c r="E47" s="18">
        <f t="shared" si="1"/>
        <v>0.96310626428041146</v>
      </c>
    </row>
    <row r="48" spans="1:6" ht="26.25" x14ac:dyDescent="0.4">
      <c r="A48" s="14">
        <v>2011</v>
      </c>
      <c r="B48" s="19">
        <v>64034</v>
      </c>
      <c r="C48" s="16">
        <v>6686</v>
      </c>
      <c r="D48" s="17">
        <v>1939602</v>
      </c>
      <c r="E48" s="18">
        <f t="shared" si="1"/>
        <v>0.96804110127787679</v>
      </c>
    </row>
    <row r="49" spans="1:5" ht="26.25" x14ac:dyDescent="0.4">
      <c r="A49" s="14">
        <v>2012</v>
      </c>
      <c r="B49" s="19">
        <v>60451</v>
      </c>
      <c r="C49" s="16">
        <v>6306</v>
      </c>
      <c r="D49" s="17">
        <v>1961210</v>
      </c>
      <c r="E49" s="18">
        <f t="shared" si="1"/>
        <v>0.97009834982225007</v>
      </c>
    </row>
    <row r="50" spans="1:5" ht="26.25" x14ac:dyDescent="0.4">
      <c r="A50" s="14">
        <v>2013</v>
      </c>
      <c r="B50" s="19">
        <v>70913</v>
      </c>
      <c r="C50" s="16">
        <v>6663</v>
      </c>
      <c r="D50" s="17">
        <v>1601324</v>
      </c>
      <c r="E50" s="18">
        <f t="shared" ref="E50:E52" si="2">D50/(D50+B50)</f>
        <v>0.95759392956859579</v>
      </c>
    </row>
    <row r="51" spans="1:5" ht="26.25" x14ac:dyDescent="0.4">
      <c r="A51" s="14">
        <v>2014</v>
      </c>
      <c r="B51" s="19">
        <v>85754</v>
      </c>
      <c r="C51" s="16">
        <v>7628</v>
      </c>
      <c r="D51" s="17">
        <v>2050717</v>
      </c>
      <c r="E51" s="18">
        <f t="shared" si="2"/>
        <v>0.95986184694292598</v>
      </c>
    </row>
    <row r="52" spans="1:5" ht="26.25" x14ac:dyDescent="0.4">
      <c r="A52" s="14">
        <v>2015</v>
      </c>
      <c r="B52" s="19">
        <v>69590</v>
      </c>
      <c r="C52" s="16">
        <v>6140</v>
      </c>
      <c r="D52" s="17">
        <v>1176633</v>
      </c>
      <c r="E52" s="18">
        <f t="shared" si="2"/>
        <v>0.9441592716552335</v>
      </c>
    </row>
    <row r="53" spans="1:5" ht="26.25" x14ac:dyDescent="0.4">
      <c r="A53" s="14">
        <v>2016</v>
      </c>
      <c r="B53" s="19">
        <v>50853</v>
      </c>
      <c r="C53" s="16">
        <v>3493</v>
      </c>
      <c r="D53" s="17">
        <v>1073549</v>
      </c>
      <c r="E53" s="18">
        <f t="shared" ref="E53" si="3">D53/(D53+B53)</f>
        <v>0.95477329282587542</v>
      </c>
    </row>
    <row r="54" spans="1:5" ht="26.25" x14ac:dyDescent="0.4">
      <c r="A54" s="14">
        <v>2017</v>
      </c>
      <c r="B54" s="19">
        <v>74257</v>
      </c>
      <c r="C54" s="16">
        <v>6363</v>
      </c>
      <c r="D54" s="17">
        <v>1809484</v>
      </c>
      <c r="E54" s="18">
        <f t="shared" ref="E54:E55" si="4">D54/(D54+B54)</f>
        <v>0.96058003727688679</v>
      </c>
    </row>
    <row r="55" spans="1:5" ht="26.25" x14ac:dyDescent="0.4">
      <c r="A55" s="14">
        <v>2018</v>
      </c>
      <c r="B55" s="19">
        <v>93117</v>
      </c>
      <c r="C55" s="16">
        <v>23534</v>
      </c>
      <c r="D55" s="17">
        <v>1941034</v>
      </c>
      <c r="E55" s="18">
        <f t="shared" si="4"/>
        <v>0.95422316239059934</v>
      </c>
    </row>
    <row r="56" spans="1:5" ht="26.25" x14ac:dyDescent="0.4">
      <c r="A56" s="14">
        <v>2019</v>
      </c>
      <c r="B56" s="19">
        <v>86428</v>
      </c>
      <c r="C56" s="16">
        <v>21438</v>
      </c>
      <c r="D56" s="17">
        <v>1936805</v>
      </c>
      <c r="E56" s="18">
        <f t="shared" ref="E56" si="5">D56/(D56+B56)</f>
        <v>0.95728223096400666</v>
      </c>
    </row>
    <row r="57" spans="1:5" ht="26.25" x14ac:dyDescent="0.4">
      <c r="A57" s="14">
        <v>2020</v>
      </c>
      <c r="B57" s="19">
        <v>81851</v>
      </c>
      <c r="C57" s="16">
        <v>24472</v>
      </c>
      <c r="D57" s="17">
        <v>1816018</v>
      </c>
      <c r="E57" s="18">
        <f t="shared" ref="E57:E59" si="6">D57/(D57+B57)</f>
        <v>0.95687215503282896</v>
      </c>
    </row>
    <row r="58" spans="1:5" ht="26.25" x14ac:dyDescent="0.4">
      <c r="A58" s="92">
        <v>2021</v>
      </c>
      <c r="B58" s="97">
        <v>81322</v>
      </c>
      <c r="C58" s="42">
        <v>20297</v>
      </c>
      <c r="D58" s="43">
        <v>1349536</v>
      </c>
      <c r="E58" s="18">
        <f t="shared" si="6"/>
        <v>0.94316556918995453</v>
      </c>
    </row>
    <row r="59" spans="1:5" ht="26.25" x14ac:dyDescent="0.4">
      <c r="A59" s="92">
        <v>2022</v>
      </c>
      <c r="B59" s="97">
        <v>43151</v>
      </c>
      <c r="C59" s="42">
        <v>14840</v>
      </c>
      <c r="D59" s="43">
        <v>1304314</v>
      </c>
      <c r="E59" s="18">
        <f t="shared" si="6"/>
        <v>0.96797616264615405</v>
      </c>
    </row>
    <row r="60" spans="1:5" ht="26.25" x14ac:dyDescent="0.4">
      <c r="A60" s="92">
        <v>2023</v>
      </c>
      <c r="B60" s="97">
        <v>35361</v>
      </c>
      <c r="C60" s="42">
        <v>11049</v>
      </c>
      <c r="D60" s="43">
        <v>1226139</v>
      </c>
      <c r="E60" s="18">
        <f t="shared" ref="E60" si="7">D60/(D60+B60)</f>
        <v>0.97196908442330554</v>
      </c>
    </row>
  </sheetData>
  <phoneticPr fontId="3" type="noConversion"/>
  <printOptions horizontalCentered="1" verticalCentered="1" gridLinesSet="0"/>
  <pageMargins left="0.25" right="0.18" top="0.6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/>
      <c r="F4" s="1"/>
    </row>
    <row r="5" spans="1:6" ht="25.5" x14ac:dyDescent="0.35">
      <c r="A5" s="12" t="s">
        <v>7</v>
      </c>
      <c r="B5" s="33"/>
      <c r="C5" s="10"/>
      <c r="D5" s="10"/>
      <c r="E5" s="11"/>
      <c r="F5" s="1"/>
    </row>
    <row r="6" spans="1:6" ht="25.5" x14ac:dyDescent="0.35">
      <c r="A6" s="10"/>
      <c r="B6" s="11" t="s">
        <v>20</v>
      </c>
      <c r="C6" s="12" t="s">
        <v>2</v>
      </c>
      <c r="D6" s="12"/>
      <c r="E6" s="13"/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/>
      <c r="B8" s="37"/>
      <c r="C8" s="16"/>
      <c r="D8" s="17"/>
      <c r="E8" s="18"/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>
        <v>1973</v>
      </c>
      <c r="B10" s="37">
        <v>1342</v>
      </c>
      <c r="C10" s="37">
        <v>0</v>
      </c>
      <c r="D10" s="17"/>
      <c r="E10" s="18"/>
      <c r="F10" s="5"/>
    </row>
    <row r="11" spans="1:6" ht="26.25" x14ac:dyDescent="0.4">
      <c r="A11" s="14">
        <v>1974</v>
      </c>
      <c r="B11" s="37">
        <v>8005</v>
      </c>
      <c r="C11" s="37">
        <v>0</v>
      </c>
      <c r="D11" s="17"/>
      <c r="E11" s="18"/>
      <c r="F11" s="5"/>
    </row>
    <row r="12" spans="1:6" ht="26.25" x14ac:dyDescent="0.4">
      <c r="A12" s="14">
        <v>1975</v>
      </c>
      <c r="B12" s="37">
        <v>25016</v>
      </c>
      <c r="C12" s="37">
        <v>0</v>
      </c>
      <c r="D12" s="17"/>
      <c r="E12" s="18"/>
      <c r="F12" s="5"/>
    </row>
    <row r="13" spans="1:6" ht="26.25" x14ac:dyDescent="0.4">
      <c r="A13" s="14">
        <v>1976</v>
      </c>
      <c r="B13" s="37">
        <v>24280</v>
      </c>
      <c r="C13" s="37">
        <v>0</v>
      </c>
      <c r="D13" s="17"/>
      <c r="E13" s="18"/>
      <c r="F13" s="5"/>
    </row>
    <row r="14" spans="1:6" ht="26.25" x14ac:dyDescent="0.4">
      <c r="A14" s="14">
        <v>1977</v>
      </c>
      <c r="B14" s="37">
        <v>22290</v>
      </c>
      <c r="C14" s="37">
        <v>0</v>
      </c>
      <c r="D14" s="17"/>
      <c r="E14" s="18"/>
      <c r="F14" s="5"/>
    </row>
    <row r="15" spans="1:6" ht="26.25" x14ac:dyDescent="0.4">
      <c r="A15" s="14">
        <v>1978</v>
      </c>
      <c r="B15" s="37">
        <v>3822</v>
      </c>
      <c r="C15" s="37">
        <v>0</v>
      </c>
      <c r="D15" s="17"/>
      <c r="E15" s="18"/>
      <c r="F15" s="5"/>
    </row>
    <row r="16" spans="1:6" ht="26.25" x14ac:dyDescent="0.4">
      <c r="A16" s="14">
        <v>1979</v>
      </c>
      <c r="B16" s="37">
        <v>0</v>
      </c>
      <c r="C16" s="37">
        <v>0</v>
      </c>
      <c r="D16" s="17"/>
      <c r="E16" s="18"/>
      <c r="F16" s="5"/>
    </row>
    <row r="17" spans="1:6" ht="26.25" x14ac:dyDescent="0.4">
      <c r="A17" s="14"/>
      <c r="B17" s="37"/>
      <c r="C17" s="16"/>
      <c r="D17" s="17"/>
      <c r="E17" s="18"/>
      <c r="F17" s="5"/>
    </row>
    <row r="18" spans="1:6" ht="26.25" x14ac:dyDescent="0.4">
      <c r="A18" s="14"/>
      <c r="B18" s="37"/>
      <c r="C18" s="16"/>
      <c r="D18" s="17"/>
      <c r="E18" s="18"/>
      <c r="F18" s="5"/>
    </row>
    <row r="19" spans="1:6" ht="26.25" x14ac:dyDescent="0.4">
      <c r="A19" s="14"/>
      <c r="B19" s="37"/>
      <c r="C19" s="16"/>
      <c r="D19" s="17"/>
      <c r="E19" s="18"/>
      <c r="F19" s="5"/>
    </row>
    <row r="20" spans="1:6" ht="26.25" x14ac:dyDescent="0.4">
      <c r="A20" s="14"/>
      <c r="B20" s="37"/>
      <c r="C20" s="16"/>
      <c r="D20" s="17"/>
      <c r="E20" s="18"/>
      <c r="F20" s="5"/>
    </row>
    <row r="21" spans="1:6" ht="26.25" x14ac:dyDescent="0.4">
      <c r="A21" s="14"/>
      <c r="B21" s="37"/>
      <c r="C21" s="16"/>
      <c r="D21" s="17"/>
      <c r="E21" s="18"/>
      <c r="F21" s="7"/>
    </row>
    <row r="22" spans="1:6" ht="26.25" x14ac:dyDescent="0.4">
      <c r="A22" s="14"/>
      <c r="B22" s="37"/>
      <c r="C22" s="16"/>
      <c r="D22" s="17"/>
      <c r="E22" s="18"/>
      <c r="F22" s="5"/>
    </row>
    <row r="23" spans="1:6" ht="26.25" x14ac:dyDescent="0.4">
      <c r="A23" s="14"/>
      <c r="B23" s="37"/>
      <c r="C23" s="16"/>
      <c r="D23" s="17"/>
      <c r="E23" s="18"/>
      <c r="F23" s="5"/>
    </row>
    <row r="24" spans="1:6" ht="26.25" x14ac:dyDescent="0.4">
      <c r="A24" s="14"/>
      <c r="B24" s="37"/>
      <c r="C24" s="16"/>
      <c r="D24" s="17"/>
      <c r="E24" s="18"/>
      <c r="F24" s="5"/>
    </row>
    <row r="25" spans="1:6" ht="26.25" x14ac:dyDescent="0.4">
      <c r="A25" s="14"/>
      <c r="B25" s="37"/>
      <c r="C25" s="16"/>
      <c r="D25" s="17"/>
      <c r="E25" s="18"/>
      <c r="F25" s="5"/>
    </row>
    <row r="26" spans="1:6" ht="26.25" x14ac:dyDescent="0.4">
      <c r="A26" s="14"/>
      <c r="B26" s="37"/>
      <c r="C26" s="16"/>
      <c r="D26" s="17"/>
      <c r="E26" s="18"/>
      <c r="F26" s="5"/>
    </row>
    <row r="27" spans="1:6" ht="26.25" x14ac:dyDescent="0.4">
      <c r="A27" s="14"/>
      <c r="B27" s="37"/>
      <c r="C27" s="16"/>
      <c r="D27" s="17"/>
      <c r="E27" s="18"/>
      <c r="F27" s="5"/>
    </row>
    <row r="28" spans="1:6" ht="26.25" x14ac:dyDescent="0.4">
      <c r="A28" s="14"/>
      <c r="B28" s="37"/>
      <c r="C28" s="16"/>
      <c r="D28" s="17"/>
      <c r="E28" s="18"/>
      <c r="F28" s="5"/>
    </row>
    <row r="29" spans="1:6" ht="26.25" x14ac:dyDescent="0.4">
      <c r="A29" s="14"/>
      <c r="B29" s="37"/>
      <c r="C29" s="16"/>
      <c r="D29" s="17"/>
      <c r="E29" s="18"/>
      <c r="F29" s="5"/>
    </row>
    <row r="30" spans="1:6" ht="26.25" x14ac:dyDescent="0.4">
      <c r="A30" s="14"/>
      <c r="B30" s="37"/>
      <c r="C30" s="16"/>
      <c r="D30" s="17"/>
      <c r="E30" s="18"/>
      <c r="F30" s="5"/>
    </row>
    <row r="31" spans="1:6" ht="26.25" x14ac:dyDescent="0.4">
      <c r="A31" s="14"/>
      <c r="B31" s="37"/>
      <c r="C31" s="16"/>
      <c r="D31" s="17"/>
      <c r="E31" s="18"/>
      <c r="F31" s="5"/>
    </row>
    <row r="32" spans="1:6" ht="26.25" x14ac:dyDescent="0.4">
      <c r="A32" s="14"/>
      <c r="B32" s="37"/>
      <c r="C32" s="16"/>
      <c r="D32" s="17"/>
      <c r="E32" s="18"/>
      <c r="F32" s="5"/>
    </row>
    <row r="33" spans="1:6" ht="26.25" x14ac:dyDescent="0.4">
      <c r="A33" s="14"/>
      <c r="B33" s="38"/>
      <c r="C33" s="16"/>
      <c r="D33" s="17"/>
      <c r="E33" s="18"/>
      <c r="F33" s="5"/>
    </row>
    <row r="34" spans="1:6" ht="26.25" x14ac:dyDescent="0.4">
      <c r="A34" s="14"/>
      <c r="B34" s="38"/>
      <c r="C34" s="16"/>
      <c r="D34" s="17"/>
      <c r="E34" s="18"/>
      <c r="F34" s="5"/>
    </row>
    <row r="35" spans="1:6" ht="26.25" x14ac:dyDescent="0.4">
      <c r="A35" s="14"/>
      <c r="B35" s="38"/>
      <c r="C35" s="16"/>
      <c r="D35" s="17"/>
      <c r="E35" s="18"/>
      <c r="F35" s="5"/>
    </row>
    <row r="36" spans="1:6" ht="26.25" x14ac:dyDescent="0.4">
      <c r="A36" s="14"/>
      <c r="B36" s="38"/>
      <c r="C36" s="16"/>
      <c r="D36" s="17"/>
      <c r="E36" s="18"/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F59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100.140625" style="3" customWidth="1"/>
    <col min="9" max="13" width="9.140625" style="3"/>
    <col min="14" max="14" width="3.7109375" style="3" customWidth="1"/>
    <col min="15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1964</v>
      </c>
      <c r="B7" s="19">
        <v>19222</v>
      </c>
      <c r="C7" s="19">
        <v>0</v>
      </c>
      <c r="D7" s="19">
        <v>0</v>
      </c>
      <c r="E7" s="18">
        <f t="shared" ref="E7:E12" si="0">D7/(D7+B7)</f>
        <v>0</v>
      </c>
      <c r="F7" s="5"/>
    </row>
    <row r="8" spans="1:6" ht="26.25" x14ac:dyDescent="0.4">
      <c r="A8" s="14">
        <v>1965</v>
      </c>
      <c r="B8" s="19">
        <v>686996</v>
      </c>
      <c r="C8" s="19">
        <v>0</v>
      </c>
      <c r="D8" s="19">
        <v>0</v>
      </c>
      <c r="E8" s="18">
        <f t="shared" si="0"/>
        <v>0</v>
      </c>
      <c r="F8" s="5"/>
    </row>
    <row r="9" spans="1:6" ht="26.25" x14ac:dyDescent="0.4">
      <c r="A9" s="14">
        <v>1966</v>
      </c>
      <c r="B9" s="19">
        <v>981556</v>
      </c>
      <c r="C9" s="19">
        <v>0</v>
      </c>
      <c r="D9" s="19">
        <v>0</v>
      </c>
      <c r="E9" s="18">
        <f t="shared" si="0"/>
        <v>0</v>
      </c>
      <c r="F9" s="5"/>
    </row>
    <row r="10" spans="1:6" ht="26.25" x14ac:dyDescent="0.4">
      <c r="A10" s="14">
        <v>1967</v>
      </c>
      <c r="B10" s="19">
        <v>937797</v>
      </c>
      <c r="C10" s="19">
        <v>116945</v>
      </c>
      <c r="D10" s="19">
        <v>950477</v>
      </c>
      <c r="E10" s="18">
        <f t="shared" si="0"/>
        <v>0.50335756357393047</v>
      </c>
      <c r="F10" s="5"/>
    </row>
    <row r="11" spans="1:6" ht="26.25" x14ac:dyDescent="0.4">
      <c r="A11" s="14">
        <v>1968</v>
      </c>
      <c r="B11" s="19">
        <v>839926</v>
      </c>
      <c r="C11" s="19">
        <v>104800</v>
      </c>
      <c r="D11" s="19">
        <v>988253</v>
      </c>
      <c r="E11" s="18">
        <f t="shared" si="0"/>
        <v>0.54056687009313642</v>
      </c>
      <c r="F11" s="5"/>
    </row>
    <row r="12" spans="1:6" ht="26.25" x14ac:dyDescent="0.4">
      <c r="A12" s="14">
        <v>1969</v>
      </c>
      <c r="B12" s="19">
        <v>704622</v>
      </c>
      <c r="C12" s="19">
        <v>88027</v>
      </c>
      <c r="D12" s="19">
        <v>849984</v>
      </c>
      <c r="E12" s="18">
        <f t="shared" si="0"/>
        <v>0.54675203878024403</v>
      </c>
      <c r="F12" s="5"/>
    </row>
    <row r="13" spans="1:6" ht="26.25" x14ac:dyDescent="0.4">
      <c r="A13" s="14">
        <v>1970</v>
      </c>
      <c r="B13" s="19">
        <v>686335</v>
      </c>
      <c r="C13" s="16">
        <v>73553</v>
      </c>
      <c r="D13" s="17">
        <v>979569</v>
      </c>
      <c r="E13" s="18">
        <f t="shared" ref="E13:E36" si="1">D13/(D13+B13)</f>
        <v>0.58801047359271608</v>
      </c>
      <c r="F13" s="5"/>
    </row>
    <row r="14" spans="1:6" ht="26.25" x14ac:dyDescent="0.4">
      <c r="A14" s="14">
        <v>1971</v>
      </c>
      <c r="B14" s="19">
        <v>635465</v>
      </c>
      <c r="C14" s="16">
        <v>20494</v>
      </c>
      <c r="D14" s="17">
        <v>1287543</v>
      </c>
      <c r="E14" s="18">
        <f t="shared" si="1"/>
        <v>0.66954635654141847</v>
      </c>
      <c r="F14" s="5"/>
    </row>
    <row r="15" spans="1:6" ht="26.25" x14ac:dyDescent="0.4">
      <c r="A15" s="14">
        <v>1972</v>
      </c>
      <c r="B15" s="19">
        <v>579407</v>
      </c>
      <c r="C15" s="16">
        <v>37467</v>
      </c>
      <c r="D15" s="17">
        <v>1236958</v>
      </c>
      <c r="E15" s="18">
        <f t="shared" si="1"/>
        <v>0.68100739664109367</v>
      </c>
      <c r="F15" s="5"/>
    </row>
    <row r="16" spans="1:6" ht="26.25" x14ac:dyDescent="0.4">
      <c r="A16" s="14">
        <v>1973</v>
      </c>
      <c r="B16" s="19">
        <v>603336</v>
      </c>
      <c r="C16" s="16">
        <v>45111</v>
      </c>
      <c r="D16" s="17">
        <v>1416426</v>
      </c>
      <c r="E16" s="18">
        <f t="shared" si="1"/>
        <v>0.70128361658452831</v>
      </c>
      <c r="F16" s="5"/>
    </row>
    <row r="17" spans="1:6" ht="26.25" x14ac:dyDescent="0.4">
      <c r="A17" s="14">
        <v>1974</v>
      </c>
      <c r="B17" s="19">
        <v>559960</v>
      </c>
      <c r="C17" s="16">
        <v>43647</v>
      </c>
      <c r="D17" s="17">
        <v>1729030</v>
      </c>
      <c r="E17" s="18">
        <f t="shared" si="1"/>
        <v>0.75536808810872913</v>
      </c>
      <c r="F17" s="5"/>
    </row>
    <row r="18" spans="1:6" ht="26.25" x14ac:dyDescent="0.4">
      <c r="A18" s="14">
        <v>1975</v>
      </c>
      <c r="B18" s="19">
        <v>552263</v>
      </c>
      <c r="C18" s="16">
        <v>43256</v>
      </c>
      <c r="D18" s="17">
        <v>2088520</v>
      </c>
      <c r="E18" s="18">
        <f t="shared" si="1"/>
        <v>0.79087149531029244</v>
      </c>
      <c r="F18" s="5"/>
    </row>
    <row r="19" spans="1:6" ht="26.25" x14ac:dyDescent="0.4">
      <c r="A19" s="14">
        <v>1976</v>
      </c>
      <c r="B19" s="19">
        <v>551772</v>
      </c>
      <c r="C19" s="16">
        <v>43137</v>
      </c>
      <c r="D19" s="17">
        <v>2465795</v>
      </c>
      <c r="E19" s="18">
        <f t="shared" si="1"/>
        <v>0.81714672781084896</v>
      </c>
      <c r="F19" s="5"/>
    </row>
    <row r="20" spans="1:6" ht="26.25" x14ac:dyDescent="0.4">
      <c r="A20" s="14">
        <v>1977</v>
      </c>
      <c r="B20" s="19">
        <v>442786</v>
      </c>
      <c r="C20" s="16">
        <v>34400</v>
      </c>
      <c r="D20" s="17">
        <v>2512251</v>
      </c>
      <c r="E20" s="18">
        <f t="shared" si="1"/>
        <v>0.85015889817961665</v>
      </c>
      <c r="F20" s="5"/>
    </row>
    <row r="21" spans="1:6" ht="26.25" x14ac:dyDescent="0.4">
      <c r="A21" s="14">
        <v>1978</v>
      </c>
      <c r="B21" s="19">
        <v>329276</v>
      </c>
      <c r="C21" s="16">
        <v>25035</v>
      </c>
      <c r="D21" s="17">
        <v>1846123</v>
      </c>
      <c r="E21" s="18">
        <f t="shared" si="1"/>
        <v>0.84863650300473614</v>
      </c>
      <c r="F21" s="7"/>
    </row>
    <row r="22" spans="1:6" ht="26.25" x14ac:dyDescent="0.4">
      <c r="A22" s="14">
        <v>1979</v>
      </c>
      <c r="B22" s="19">
        <v>281924</v>
      </c>
      <c r="C22" s="16">
        <v>21511</v>
      </c>
      <c r="D22" s="17">
        <v>1581958</v>
      </c>
      <c r="E22" s="18">
        <f t="shared" si="1"/>
        <v>0.84874364364267696</v>
      </c>
      <c r="F22" s="5"/>
    </row>
    <row r="23" spans="1:6" ht="26.25" x14ac:dyDescent="0.4">
      <c r="A23" s="14">
        <v>1980</v>
      </c>
      <c r="B23" s="19">
        <v>308075</v>
      </c>
      <c r="C23" s="16">
        <v>18893</v>
      </c>
      <c r="D23" s="17">
        <v>2062709</v>
      </c>
      <c r="E23" s="18">
        <f t="shared" si="1"/>
        <v>0.87005353503313676</v>
      </c>
      <c r="F23" s="5"/>
    </row>
    <row r="24" spans="1:6" ht="26.25" x14ac:dyDescent="0.4">
      <c r="A24" s="14">
        <v>1981</v>
      </c>
      <c r="B24" s="19">
        <v>220598</v>
      </c>
      <c r="C24" s="16">
        <v>21109</v>
      </c>
      <c r="D24" s="17">
        <v>3397753</v>
      </c>
      <c r="E24" s="18">
        <f t="shared" si="1"/>
        <v>0.93903355423506452</v>
      </c>
      <c r="F24" s="5"/>
    </row>
    <row r="25" spans="1:6" ht="26.25" x14ac:dyDescent="0.4">
      <c r="A25" s="14">
        <v>1982</v>
      </c>
      <c r="B25" s="19">
        <v>268251</v>
      </c>
      <c r="C25" s="16">
        <v>19183</v>
      </c>
      <c r="D25" s="17">
        <v>2233031</v>
      </c>
      <c r="E25" s="18">
        <f t="shared" si="1"/>
        <v>0.89275459544345659</v>
      </c>
      <c r="F25" s="5"/>
    </row>
    <row r="26" spans="1:6" ht="26.25" x14ac:dyDescent="0.4">
      <c r="A26" s="14">
        <v>1983</v>
      </c>
      <c r="B26" s="19">
        <v>270831</v>
      </c>
      <c r="C26" s="16">
        <v>19015</v>
      </c>
      <c r="D26" s="17">
        <v>2228910</v>
      </c>
      <c r="E26" s="18">
        <f t="shared" si="1"/>
        <v>0.89165637560051225</v>
      </c>
      <c r="F26" s="5"/>
    </row>
    <row r="27" spans="1:6" ht="26.25" x14ac:dyDescent="0.4">
      <c r="A27" s="14">
        <v>1984</v>
      </c>
      <c r="B27" s="19">
        <v>227939</v>
      </c>
      <c r="C27" s="16">
        <v>16416</v>
      </c>
      <c r="D27" s="17">
        <v>2258956</v>
      </c>
      <c r="E27" s="18">
        <f t="shared" si="1"/>
        <v>0.90834393892785981</v>
      </c>
      <c r="F27" s="5"/>
    </row>
    <row r="28" spans="1:6" ht="26.25" x14ac:dyDescent="0.4">
      <c r="A28" s="14">
        <v>1985</v>
      </c>
      <c r="B28" s="19">
        <v>188532</v>
      </c>
      <c r="C28" s="16">
        <v>12253</v>
      </c>
      <c r="D28" s="17">
        <v>2233681</v>
      </c>
      <c r="E28" s="18">
        <f t="shared" si="1"/>
        <v>0.92216539173061984</v>
      </c>
      <c r="F28" s="5"/>
    </row>
    <row r="29" spans="1:6" ht="26.25" x14ac:dyDescent="0.4">
      <c r="A29" s="14">
        <v>1986</v>
      </c>
      <c r="B29" s="19">
        <v>165685</v>
      </c>
      <c r="C29" s="16">
        <v>10127</v>
      </c>
      <c r="D29" s="17">
        <v>2058374</v>
      </c>
      <c r="E29" s="18">
        <f t="shared" si="1"/>
        <v>0.925503325226534</v>
      </c>
      <c r="F29" s="5"/>
    </row>
    <row r="30" spans="1:6" ht="26.25" x14ac:dyDescent="0.4">
      <c r="A30" s="14">
        <v>1987</v>
      </c>
      <c r="B30" s="19">
        <v>136823</v>
      </c>
      <c r="C30" s="16">
        <v>9439</v>
      </c>
      <c r="D30" s="17">
        <v>1968188</v>
      </c>
      <c r="E30" s="18">
        <f t="shared" si="1"/>
        <v>0.93500128977948338</v>
      </c>
      <c r="F30" s="5"/>
    </row>
    <row r="31" spans="1:6" ht="26.25" x14ac:dyDescent="0.4">
      <c r="A31" s="14">
        <v>1988</v>
      </c>
      <c r="B31" s="19">
        <v>82636</v>
      </c>
      <c r="C31" s="16">
        <v>4513</v>
      </c>
      <c r="D31" s="17">
        <v>1046974</v>
      </c>
      <c r="E31" s="18">
        <f t="shared" si="1"/>
        <v>0.92684554846362899</v>
      </c>
      <c r="F31" s="5"/>
    </row>
    <row r="32" spans="1:6" ht="26.25" x14ac:dyDescent="0.4">
      <c r="A32" s="14">
        <v>1989</v>
      </c>
      <c r="B32" s="19">
        <v>36591</v>
      </c>
      <c r="C32" s="16">
        <v>1308</v>
      </c>
      <c r="D32" s="17">
        <v>404823</v>
      </c>
      <c r="E32" s="18">
        <f t="shared" si="1"/>
        <v>0.91710503065149729</v>
      </c>
      <c r="F32" s="5"/>
    </row>
    <row r="33" spans="1:6" ht="26.25" x14ac:dyDescent="0.4">
      <c r="A33" s="14">
        <v>1990</v>
      </c>
      <c r="B33" s="19">
        <v>28194</v>
      </c>
      <c r="C33" s="16">
        <v>178</v>
      </c>
      <c r="D33" s="17">
        <v>365734</v>
      </c>
      <c r="E33" s="18">
        <f t="shared" si="1"/>
        <v>0.92842854531792607</v>
      </c>
      <c r="F33" s="5"/>
    </row>
    <row r="34" spans="1:6" ht="26.25" x14ac:dyDescent="0.4">
      <c r="A34" s="14">
        <v>1991</v>
      </c>
      <c r="B34" s="19">
        <v>26766</v>
      </c>
      <c r="C34" s="16">
        <v>192</v>
      </c>
      <c r="D34" s="17">
        <v>429482</v>
      </c>
      <c r="E34" s="18">
        <f t="shared" si="1"/>
        <v>0.94133453735687611</v>
      </c>
      <c r="F34" s="5"/>
    </row>
    <row r="35" spans="1:6" ht="26.25" x14ac:dyDescent="0.4">
      <c r="A35" s="14">
        <v>1992</v>
      </c>
      <c r="B35" s="19">
        <v>14605</v>
      </c>
      <c r="C35" s="16">
        <v>128</v>
      </c>
      <c r="D35" s="17">
        <v>238365</v>
      </c>
      <c r="E35" s="18">
        <f t="shared" si="1"/>
        <v>0.94226588132980194</v>
      </c>
      <c r="F35" s="5"/>
    </row>
    <row r="36" spans="1:6" ht="26.25" x14ac:dyDescent="0.4">
      <c r="A36" s="14">
        <v>1993</v>
      </c>
      <c r="B36" s="19">
        <v>0</v>
      </c>
      <c r="C36" s="16">
        <v>0</v>
      </c>
      <c r="D36" s="17">
        <v>7536</v>
      </c>
      <c r="E36" s="18">
        <f t="shared" si="1"/>
        <v>1</v>
      </c>
      <c r="F36" s="5"/>
    </row>
    <row r="37" spans="1:6" ht="26.25" x14ac:dyDescent="0.4">
      <c r="A37" s="14"/>
      <c r="B37" s="19"/>
      <c r="C37" s="16"/>
      <c r="D37" s="17"/>
      <c r="E37" s="18"/>
      <c r="F37" s="5"/>
    </row>
    <row r="38" spans="1:6" ht="26.25" x14ac:dyDescent="0.4">
      <c r="A38" s="14"/>
      <c r="B38" s="19"/>
      <c r="C38" s="16"/>
      <c r="D38" s="17"/>
      <c r="E38" s="18"/>
      <c r="F38" s="5"/>
    </row>
    <row r="39" spans="1:6" ht="26.25" x14ac:dyDescent="0.4">
      <c r="A39" s="14"/>
      <c r="B39" s="19"/>
      <c r="C39" s="16"/>
      <c r="D39" s="17"/>
      <c r="E39" s="18"/>
    </row>
    <row r="40" spans="1:6" ht="26.25" x14ac:dyDescent="0.4">
      <c r="A40" s="14"/>
      <c r="B40" s="19"/>
      <c r="C40" s="16"/>
      <c r="D40" s="17"/>
      <c r="E40" s="18"/>
    </row>
    <row r="41" spans="1:6" ht="26.25" x14ac:dyDescent="0.4">
      <c r="A41" s="14"/>
      <c r="B41" s="19"/>
      <c r="C41" s="16"/>
      <c r="D41" s="17"/>
      <c r="E41" s="18"/>
    </row>
    <row r="42" spans="1:6" ht="26.25" x14ac:dyDescent="0.4">
      <c r="A42" s="14"/>
      <c r="B42" s="19"/>
      <c r="C42" s="16"/>
      <c r="D42" s="17"/>
      <c r="E42" s="18"/>
    </row>
    <row r="43" spans="1:6" ht="26.25" x14ac:dyDescent="0.4">
      <c r="A43" s="14"/>
      <c r="B43" s="19"/>
      <c r="C43" s="16"/>
      <c r="D43" s="17"/>
      <c r="E43" s="18"/>
    </row>
    <row r="44" spans="1:6" ht="26.25" x14ac:dyDescent="0.4">
      <c r="A44" s="14"/>
      <c r="B44" s="19"/>
      <c r="C44" s="16"/>
      <c r="D44" s="17"/>
      <c r="E44" s="18"/>
    </row>
    <row r="45" spans="1:6" ht="26.25" x14ac:dyDescent="0.4">
      <c r="A45" s="14"/>
      <c r="B45" s="19"/>
      <c r="C45" s="16"/>
      <c r="D45" s="17"/>
      <c r="E45" s="18"/>
    </row>
    <row r="46" spans="1:6" ht="26.25" x14ac:dyDescent="0.4">
      <c r="A46" s="14"/>
      <c r="B46" s="19"/>
      <c r="C46" s="16"/>
      <c r="D46" s="17"/>
      <c r="E46" s="18"/>
    </row>
    <row r="47" spans="1:6" ht="26.25" x14ac:dyDescent="0.4">
      <c r="A47" s="14"/>
      <c r="B47" s="19"/>
      <c r="C47" s="16"/>
      <c r="D47" s="17"/>
      <c r="E47" s="18"/>
    </row>
    <row r="48" spans="1:6" ht="26.25" x14ac:dyDescent="0.4">
      <c r="A48" s="14"/>
      <c r="B48" s="19"/>
      <c r="C48" s="16"/>
      <c r="D48" s="17"/>
      <c r="E48" s="18"/>
    </row>
    <row r="49" spans="1:5" ht="26.25" x14ac:dyDescent="0.4">
      <c r="A49" s="14"/>
      <c r="B49" s="19"/>
      <c r="C49" s="16"/>
      <c r="D49" s="17"/>
      <c r="E49" s="18"/>
    </row>
    <row r="50" spans="1:5" ht="26.25" x14ac:dyDescent="0.4">
      <c r="A50" s="14"/>
      <c r="B50" s="19"/>
      <c r="C50" s="16"/>
      <c r="D50" s="17"/>
      <c r="E50" s="18"/>
    </row>
    <row r="51" spans="1:5" ht="26.25" x14ac:dyDescent="0.4">
      <c r="A51" s="14"/>
      <c r="B51" s="19"/>
      <c r="C51" s="16"/>
      <c r="D51" s="17"/>
      <c r="E51" s="18"/>
    </row>
    <row r="52" spans="1:5" ht="26.25" x14ac:dyDescent="0.4">
      <c r="A52" s="14"/>
      <c r="B52" s="19"/>
      <c r="C52" s="16"/>
      <c r="D52" s="17"/>
      <c r="E52" s="18"/>
    </row>
    <row r="53" spans="1:5" ht="26.25" x14ac:dyDescent="0.4">
      <c r="A53" s="14"/>
      <c r="B53" s="19"/>
      <c r="C53" s="16"/>
      <c r="D53" s="17"/>
      <c r="E53" s="18"/>
    </row>
    <row r="54" spans="1:5" ht="26.25" x14ac:dyDescent="0.4">
      <c r="A54" s="14"/>
      <c r="B54" s="19"/>
      <c r="C54" s="16"/>
      <c r="D54" s="17"/>
      <c r="E54" s="18"/>
    </row>
    <row r="55" spans="1:5" ht="26.25" x14ac:dyDescent="0.4">
      <c r="A55" s="14"/>
      <c r="B55" s="19"/>
      <c r="C55" s="16"/>
      <c r="D55" s="17"/>
      <c r="E55" s="18"/>
    </row>
    <row r="56" spans="1:5" ht="26.25" x14ac:dyDescent="0.4">
      <c r="A56" s="14"/>
      <c r="B56" s="19"/>
      <c r="C56" s="16"/>
      <c r="D56" s="17"/>
      <c r="E56" s="18"/>
    </row>
    <row r="57" spans="1:5" ht="26.25" x14ac:dyDescent="0.4">
      <c r="A57" s="14"/>
      <c r="B57" s="19"/>
      <c r="C57" s="16"/>
      <c r="D57" s="17"/>
      <c r="E57" s="18"/>
    </row>
    <row r="58" spans="1:5" ht="26.25" x14ac:dyDescent="0.4">
      <c r="A58" s="14"/>
      <c r="B58" s="19"/>
      <c r="C58" s="16"/>
      <c r="D58" s="17"/>
      <c r="E58" s="18"/>
    </row>
    <row r="59" spans="1:5" ht="26.25" x14ac:dyDescent="0.4">
      <c r="A59" s="14"/>
      <c r="B59" s="19"/>
      <c r="C59" s="16"/>
      <c r="D59" s="17"/>
      <c r="E59" s="18"/>
    </row>
  </sheetData>
  <phoneticPr fontId="3" type="noConversion"/>
  <printOptions horizontalCentered="1" verticalCentered="1" gridLinesSet="0"/>
  <pageMargins left="0.25" right="0.18" top="0.63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>
        <v>1977</v>
      </c>
      <c r="B14" s="32">
        <v>2046</v>
      </c>
      <c r="C14" s="31">
        <v>765</v>
      </c>
      <c r="D14" s="29">
        <v>0</v>
      </c>
      <c r="E14" s="18">
        <f t="shared" ref="E14:E17" si="0">D14/(D14+B14)</f>
        <v>0</v>
      </c>
      <c r="F14" s="5"/>
    </row>
    <row r="15" spans="1:6" ht="26.25" x14ac:dyDescent="0.4">
      <c r="A15" s="14">
        <v>1978</v>
      </c>
      <c r="B15" s="32">
        <v>6595</v>
      </c>
      <c r="C15" s="31">
        <v>5318</v>
      </c>
      <c r="D15" s="29">
        <v>826</v>
      </c>
      <c r="E15" s="18">
        <f t="shared" si="0"/>
        <v>0.11130575394151732</v>
      </c>
      <c r="F15" s="5"/>
    </row>
    <row r="16" spans="1:6" ht="26.25" x14ac:dyDescent="0.4">
      <c r="A16" s="14">
        <v>1979</v>
      </c>
      <c r="B16" s="32">
        <v>3282</v>
      </c>
      <c r="C16" s="31">
        <v>5656</v>
      </c>
      <c r="D16" s="29">
        <v>1415</v>
      </c>
      <c r="E16" s="18">
        <f t="shared" si="0"/>
        <v>0.3012561209282521</v>
      </c>
      <c r="F16" s="5"/>
    </row>
    <row r="17" spans="1:42" ht="26.25" x14ac:dyDescent="0.4">
      <c r="A17" s="14">
        <v>1980</v>
      </c>
      <c r="B17" s="32">
        <v>1456</v>
      </c>
      <c r="C17" s="31">
        <v>1442</v>
      </c>
      <c r="D17" s="29">
        <v>2271</v>
      </c>
      <c r="E17" s="18">
        <f t="shared" si="0"/>
        <v>0.60933726858062787</v>
      </c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/>
      <c r="B23" s="32"/>
      <c r="C23" s="31"/>
      <c r="D23" s="29"/>
      <c r="E23" s="18"/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/>
      <c r="B24" s="32"/>
      <c r="C24" s="31"/>
      <c r="D24" s="29"/>
      <c r="E24" s="18"/>
      <c r="F24" s="5"/>
    </row>
    <row r="25" spans="1:42" ht="26.25" x14ac:dyDescent="0.4">
      <c r="A25" s="14"/>
      <c r="B25" s="32"/>
      <c r="C25" s="31"/>
      <c r="D25" s="29"/>
      <c r="E25" s="18"/>
      <c r="F25" s="5"/>
    </row>
    <row r="26" spans="1:42" ht="26.25" x14ac:dyDescent="0.4">
      <c r="A26" s="14"/>
      <c r="B26" s="32"/>
      <c r="C26" s="31"/>
      <c r="D26" s="29"/>
      <c r="E26" s="18"/>
      <c r="F26" s="5"/>
    </row>
    <row r="27" spans="1:42" ht="26.25" x14ac:dyDescent="0.4">
      <c r="A27" s="14"/>
      <c r="B27" s="32"/>
      <c r="C27" s="31"/>
      <c r="D27" s="29"/>
      <c r="E27" s="18"/>
      <c r="F27" s="5"/>
    </row>
    <row r="28" spans="1:42" ht="26.25" x14ac:dyDescent="0.4">
      <c r="A28" s="14"/>
      <c r="B28" s="32"/>
      <c r="C28" s="31"/>
      <c r="D28" s="29"/>
      <c r="E28" s="18"/>
      <c r="F28" s="5"/>
    </row>
    <row r="29" spans="1:42" ht="26.25" x14ac:dyDescent="0.4">
      <c r="A29" s="14"/>
      <c r="B29" s="32"/>
      <c r="C29" s="31"/>
      <c r="D29" s="29"/>
      <c r="E29" s="18"/>
      <c r="F29" s="5"/>
    </row>
    <row r="30" spans="1:42" ht="26.25" x14ac:dyDescent="0.4">
      <c r="A30" s="14"/>
      <c r="B30" s="32"/>
      <c r="C30" s="31"/>
      <c r="D30" s="29"/>
      <c r="E30" s="18"/>
      <c r="F30" s="5"/>
    </row>
    <row r="31" spans="1:42" ht="26.25" x14ac:dyDescent="0.4">
      <c r="A31" s="14"/>
      <c r="B31" s="32"/>
      <c r="C31" s="31"/>
      <c r="D31" s="29"/>
      <c r="E31" s="18"/>
      <c r="F31" s="5"/>
    </row>
    <row r="32" spans="1:42" ht="26.25" x14ac:dyDescent="0.4">
      <c r="A32" s="14"/>
      <c r="B32" s="32"/>
      <c r="C32" s="31"/>
      <c r="D32" s="29"/>
      <c r="E32" s="18"/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/>
      <c r="B8" s="37"/>
      <c r="C8" s="16"/>
      <c r="D8" s="17"/>
      <c r="E8" s="18"/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/>
      <c r="B10" s="37"/>
      <c r="C10" s="16"/>
      <c r="D10" s="17"/>
      <c r="E10" s="18"/>
      <c r="F10" s="5"/>
    </row>
    <row r="11" spans="1:6" ht="26.25" x14ac:dyDescent="0.4">
      <c r="A11" s="14"/>
      <c r="B11" s="37"/>
      <c r="C11" s="16"/>
      <c r="D11" s="17"/>
      <c r="E11" s="18"/>
      <c r="F11" s="5"/>
    </row>
    <row r="12" spans="1:6" ht="26.25" x14ac:dyDescent="0.4">
      <c r="A12" s="14"/>
      <c r="B12" s="37"/>
      <c r="C12" s="16"/>
      <c r="D12" s="17"/>
      <c r="E12" s="18"/>
      <c r="F12" s="5"/>
    </row>
    <row r="13" spans="1:6" ht="26.25" x14ac:dyDescent="0.4">
      <c r="A13" s="14"/>
      <c r="B13" s="37"/>
      <c r="C13" s="16"/>
      <c r="D13" s="17"/>
      <c r="E13" s="18"/>
      <c r="F13" s="5"/>
    </row>
    <row r="14" spans="1:6" ht="26.25" x14ac:dyDescent="0.4">
      <c r="A14" s="14"/>
      <c r="B14" s="37"/>
      <c r="C14" s="16"/>
      <c r="D14" s="17"/>
      <c r="E14" s="18"/>
      <c r="F14" s="5"/>
    </row>
    <row r="15" spans="1:6" ht="26.25" x14ac:dyDescent="0.4">
      <c r="A15" s="14"/>
      <c r="B15" s="37"/>
      <c r="C15" s="16"/>
      <c r="D15" s="17"/>
      <c r="E15" s="18"/>
      <c r="F15" s="5"/>
    </row>
    <row r="16" spans="1:6" ht="26.25" x14ac:dyDescent="0.4">
      <c r="A16" s="14"/>
      <c r="B16" s="37"/>
      <c r="C16" s="16"/>
      <c r="D16" s="17"/>
      <c r="E16" s="18"/>
      <c r="F16" s="5"/>
    </row>
    <row r="17" spans="1:6" ht="26.25" x14ac:dyDescent="0.4">
      <c r="A17" s="14"/>
      <c r="B17" s="37"/>
      <c r="C17" s="16"/>
      <c r="D17" s="17"/>
      <c r="E17" s="18"/>
      <c r="F17" s="5"/>
    </row>
    <row r="18" spans="1:6" ht="26.25" x14ac:dyDescent="0.4">
      <c r="A18" s="14"/>
      <c r="B18" s="37"/>
      <c r="C18" s="16"/>
      <c r="D18" s="17"/>
      <c r="E18" s="18"/>
      <c r="F18" s="5"/>
    </row>
    <row r="19" spans="1:6" ht="26.25" x14ac:dyDescent="0.4">
      <c r="A19" s="14">
        <v>1982</v>
      </c>
      <c r="B19" s="37">
        <v>22309</v>
      </c>
      <c r="C19" s="16">
        <v>0</v>
      </c>
      <c r="D19" s="17">
        <v>9710</v>
      </c>
      <c r="E19" s="18">
        <f t="shared" ref="E19:E36" si="0">D19/(D19+B19)</f>
        <v>0.30325744089446893</v>
      </c>
      <c r="F19" s="5"/>
    </row>
    <row r="20" spans="1:6" ht="26.25" x14ac:dyDescent="0.4">
      <c r="A20" s="14">
        <v>1983</v>
      </c>
      <c r="B20" s="37">
        <v>35429</v>
      </c>
      <c r="C20" s="16">
        <v>0</v>
      </c>
      <c r="D20" s="17">
        <v>51536</v>
      </c>
      <c r="E20" s="18">
        <f t="shared" si="0"/>
        <v>0.59260622089346293</v>
      </c>
      <c r="F20" s="5"/>
    </row>
    <row r="21" spans="1:6" ht="26.25" x14ac:dyDescent="0.4">
      <c r="A21" s="14">
        <v>1984</v>
      </c>
      <c r="B21" s="37">
        <v>67123</v>
      </c>
      <c r="C21" s="16">
        <v>0</v>
      </c>
      <c r="D21" s="17">
        <v>144322</v>
      </c>
      <c r="E21" s="18">
        <f t="shared" si="0"/>
        <v>0.68255101799522333</v>
      </c>
      <c r="F21" s="7"/>
    </row>
    <row r="22" spans="1:6" ht="26.25" x14ac:dyDescent="0.4">
      <c r="A22" s="14">
        <v>1985</v>
      </c>
      <c r="B22" s="37">
        <v>99866</v>
      </c>
      <c r="C22" s="16">
        <v>0</v>
      </c>
      <c r="D22" s="17">
        <v>255560</v>
      </c>
      <c r="E22" s="18">
        <f t="shared" si="0"/>
        <v>0.71902449455020168</v>
      </c>
      <c r="F22" s="5"/>
    </row>
    <row r="23" spans="1:6" ht="26.25" x14ac:dyDescent="0.4">
      <c r="A23" s="14">
        <v>1986</v>
      </c>
      <c r="B23" s="37">
        <v>56700</v>
      </c>
      <c r="C23" s="16">
        <v>0</v>
      </c>
      <c r="D23" s="17">
        <v>174628</v>
      </c>
      <c r="E23" s="18">
        <f t="shared" si="0"/>
        <v>0.75489348457601324</v>
      </c>
      <c r="F23" s="5"/>
    </row>
    <row r="24" spans="1:6" ht="26.25" x14ac:dyDescent="0.4">
      <c r="A24" s="14">
        <v>1987</v>
      </c>
      <c r="B24" s="37">
        <v>47817</v>
      </c>
      <c r="C24" s="16">
        <v>0</v>
      </c>
      <c r="D24" s="17">
        <v>201319</v>
      </c>
      <c r="E24" s="18">
        <f t="shared" si="0"/>
        <v>0.80806868537666177</v>
      </c>
      <c r="F24" s="5"/>
    </row>
    <row r="25" spans="1:6" ht="26.25" x14ac:dyDescent="0.4">
      <c r="A25" s="14">
        <v>1988</v>
      </c>
      <c r="B25" s="37">
        <v>30451</v>
      </c>
      <c r="C25" s="16">
        <v>0</v>
      </c>
      <c r="D25" s="17">
        <v>156898</v>
      </c>
      <c r="E25" s="18">
        <f t="shared" si="0"/>
        <v>0.83746377082343648</v>
      </c>
      <c r="F25" s="5"/>
    </row>
    <row r="26" spans="1:6" ht="26.25" x14ac:dyDescent="0.4">
      <c r="A26" s="14">
        <v>1989</v>
      </c>
      <c r="B26" s="37">
        <v>45419</v>
      </c>
      <c r="C26" s="16">
        <v>0</v>
      </c>
      <c r="D26" s="17">
        <v>216095</v>
      </c>
      <c r="E26" s="18">
        <f t="shared" si="0"/>
        <v>0.8263228737276016</v>
      </c>
      <c r="F26" s="5"/>
    </row>
    <row r="27" spans="1:6" ht="26.25" x14ac:dyDescent="0.4">
      <c r="A27" s="14">
        <v>1990</v>
      </c>
      <c r="B27" s="37">
        <v>35901</v>
      </c>
      <c r="C27" s="16">
        <v>0</v>
      </c>
      <c r="D27" s="17">
        <v>169087</v>
      </c>
      <c r="E27" s="18">
        <f t="shared" si="0"/>
        <v>0.82486291880500318</v>
      </c>
      <c r="F27" s="5"/>
    </row>
    <row r="28" spans="1:6" ht="26.25" x14ac:dyDescent="0.4">
      <c r="A28" s="14">
        <v>1991</v>
      </c>
      <c r="B28" s="37">
        <v>29624</v>
      </c>
      <c r="C28" s="16">
        <v>0</v>
      </c>
      <c r="D28" s="17">
        <v>166981</v>
      </c>
      <c r="E28" s="18">
        <f t="shared" si="0"/>
        <v>0.84932224511075505</v>
      </c>
      <c r="F28" s="5"/>
    </row>
    <row r="29" spans="1:6" ht="26.25" x14ac:dyDescent="0.4">
      <c r="A29" s="14">
        <v>1992</v>
      </c>
      <c r="B29" s="37">
        <v>30378</v>
      </c>
      <c r="C29" s="16">
        <v>0</v>
      </c>
      <c r="D29" s="17">
        <v>156121</v>
      </c>
      <c r="E29" s="18">
        <f t="shared" si="0"/>
        <v>0.83711440812015081</v>
      </c>
      <c r="F29" s="5"/>
    </row>
    <row r="30" spans="1:6" ht="26.25" x14ac:dyDescent="0.4">
      <c r="A30" s="14">
        <v>1993</v>
      </c>
      <c r="B30" s="37">
        <v>16994</v>
      </c>
      <c r="C30" s="16">
        <v>0</v>
      </c>
      <c r="D30" s="17">
        <v>118539</v>
      </c>
      <c r="E30" s="18">
        <f t="shared" si="0"/>
        <v>0.87461356274855573</v>
      </c>
      <c r="F30" s="5"/>
    </row>
    <row r="31" spans="1:6" ht="26.25" x14ac:dyDescent="0.4">
      <c r="A31" s="14">
        <v>1994</v>
      </c>
      <c r="B31" s="37">
        <v>2590</v>
      </c>
      <c r="C31" s="16">
        <v>0</v>
      </c>
      <c r="D31" s="17">
        <v>19578</v>
      </c>
      <c r="E31" s="18">
        <f t="shared" si="0"/>
        <v>0.88316492241068212</v>
      </c>
      <c r="F31" s="5"/>
    </row>
    <row r="32" spans="1:6" ht="26.25" x14ac:dyDescent="0.4">
      <c r="A32" s="14">
        <v>1995</v>
      </c>
      <c r="B32" s="37">
        <v>4816</v>
      </c>
      <c r="C32" s="16">
        <v>0</v>
      </c>
      <c r="D32" s="17">
        <v>50645</v>
      </c>
      <c r="E32" s="18">
        <f t="shared" si="0"/>
        <v>0.91316420547772303</v>
      </c>
      <c r="F32" s="5"/>
    </row>
    <row r="33" spans="1:6" ht="26.25" x14ac:dyDescent="0.4">
      <c r="A33" s="14">
        <v>1996</v>
      </c>
      <c r="B33" s="38">
        <v>3832</v>
      </c>
      <c r="C33" s="16">
        <v>0</v>
      </c>
      <c r="D33" s="17">
        <v>42853</v>
      </c>
      <c r="E33" s="18">
        <f t="shared" si="0"/>
        <v>0.91791796080111387</v>
      </c>
      <c r="F33" s="5"/>
    </row>
    <row r="34" spans="1:6" ht="26.25" x14ac:dyDescent="0.4">
      <c r="A34" s="14">
        <v>1997</v>
      </c>
      <c r="B34" s="38">
        <v>4273</v>
      </c>
      <c r="C34" s="16">
        <v>0</v>
      </c>
      <c r="D34" s="17">
        <v>51889</v>
      </c>
      <c r="E34" s="18">
        <f t="shared" si="0"/>
        <v>0.9239165271892027</v>
      </c>
      <c r="F34" s="5"/>
    </row>
    <row r="35" spans="1:6" ht="26.25" x14ac:dyDescent="0.4">
      <c r="A35" s="14">
        <v>1998</v>
      </c>
      <c r="B35" s="38">
        <v>0</v>
      </c>
      <c r="C35" s="16">
        <v>0</v>
      </c>
      <c r="D35" s="17">
        <v>0</v>
      </c>
      <c r="E35" s="18" t="e">
        <f t="shared" si="0"/>
        <v>#DIV/0!</v>
      </c>
      <c r="F35" s="5"/>
    </row>
    <row r="36" spans="1:6" ht="26.25" x14ac:dyDescent="0.4">
      <c r="A36" s="14">
        <v>1999</v>
      </c>
      <c r="B36" s="38">
        <v>0</v>
      </c>
      <c r="C36" s="16">
        <v>0</v>
      </c>
      <c r="D36" s="17">
        <v>0</v>
      </c>
      <c r="E36" s="18" t="e">
        <f t="shared" si="0"/>
        <v>#DIV/0!</v>
      </c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70"/>
  <sheetViews>
    <sheetView showGridLines="0" topLeftCell="A28" zoomScale="55" zoomScaleNormal="55" workbookViewId="0">
      <selection activeCell="H54" sqref="H54"/>
    </sheetView>
  </sheetViews>
  <sheetFormatPr defaultColWidth="12.28515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12.28515625" style="3" customWidth="1"/>
    <col min="8" max="8" width="62.85546875" style="3" customWidth="1"/>
    <col min="9" max="16384" width="12.28515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1970</v>
      </c>
      <c r="B7" s="15"/>
      <c r="C7" s="16"/>
      <c r="D7" s="17"/>
      <c r="E7" s="18"/>
      <c r="F7" s="5"/>
    </row>
    <row r="8" spans="1:6" ht="26.25" x14ac:dyDescent="0.4">
      <c r="A8" s="14">
        <v>1971</v>
      </c>
      <c r="B8" s="15"/>
      <c r="C8" s="16"/>
      <c r="D8" s="17"/>
      <c r="E8" s="18"/>
      <c r="F8" s="5"/>
    </row>
    <row r="9" spans="1:6" ht="26.25" x14ac:dyDescent="0.4">
      <c r="A9" s="14">
        <v>1972</v>
      </c>
      <c r="B9" s="15">
        <v>36074</v>
      </c>
      <c r="C9" s="16">
        <v>7719</v>
      </c>
      <c r="D9" s="17">
        <v>11317</v>
      </c>
      <c r="E9" s="18">
        <f>D9/(D9+B9)</f>
        <v>0.23880061615074591</v>
      </c>
      <c r="F9" s="5"/>
    </row>
    <row r="10" spans="1:6" ht="26.25" x14ac:dyDescent="0.4">
      <c r="A10" s="14">
        <v>1973</v>
      </c>
      <c r="B10" s="15">
        <v>313</v>
      </c>
      <c r="C10" s="16">
        <v>284</v>
      </c>
      <c r="D10" s="17">
        <v>0</v>
      </c>
      <c r="E10" s="18">
        <f>D10/(D10+B10)</f>
        <v>0</v>
      </c>
      <c r="F10" s="5"/>
    </row>
    <row r="11" spans="1:6" ht="26.25" x14ac:dyDescent="0.4">
      <c r="A11" s="14">
        <v>1974</v>
      </c>
      <c r="B11" s="16">
        <v>0</v>
      </c>
      <c r="C11" s="16">
        <v>0</v>
      </c>
      <c r="D11" s="40">
        <v>0.01</v>
      </c>
      <c r="E11" s="18">
        <f>D11/(D11+B11)</f>
        <v>1</v>
      </c>
      <c r="F11" s="5"/>
    </row>
    <row r="12" spans="1:6" ht="26.25" x14ac:dyDescent="0.4">
      <c r="A12" s="14">
        <v>1975</v>
      </c>
      <c r="B12" s="15">
        <v>4596936</v>
      </c>
      <c r="C12" s="16">
        <v>4342942</v>
      </c>
      <c r="D12" s="17">
        <v>22277</v>
      </c>
      <c r="E12" s="18">
        <f>D12/(D12+B12)</f>
        <v>4.8226829981644062E-3</v>
      </c>
      <c r="F12" s="5"/>
    </row>
    <row r="13" spans="1:6" ht="26.25" x14ac:dyDescent="0.4">
      <c r="A13" s="14">
        <v>1976</v>
      </c>
      <c r="B13" s="15">
        <v>5459247</v>
      </c>
      <c r="C13" s="16">
        <v>4834895</v>
      </c>
      <c r="D13" s="17">
        <v>110257</v>
      </c>
      <c r="E13" s="18">
        <f t="shared" ref="E13:E37" si="0">D13/(D13+B13)</f>
        <v>1.9796556389940649E-2</v>
      </c>
      <c r="F13" s="5"/>
    </row>
    <row r="14" spans="1:6" ht="26.25" x14ac:dyDescent="0.4">
      <c r="A14" s="14">
        <v>1977</v>
      </c>
      <c r="B14" s="15">
        <v>5667962</v>
      </c>
      <c r="C14" s="16">
        <v>5071553</v>
      </c>
      <c r="D14" s="17">
        <v>64530</v>
      </c>
      <c r="E14" s="18">
        <f t="shared" si="0"/>
        <v>1.1256884440484173E-2</v>
      </c>
      <c r="F14" s="5"/>
    </row>
    <row r="15" spans="1:6" ht="26.25" x14ac:dyDescent="0.4">
      <c r="A15" s="14">
        <v>1978</v>
      </c>
      <c r="B15" s="15">
        <v>5857725</v>
      </c>
      <c r="C15" s="16">
        <v>5305768</v>
      </c>
      <c r="D15" s="17">
        <v>317795</v>
      </c>
      <c r="E15" s="18">
        <f t="shared" si="0"/>
        <v>5.1460443816876957E-2</v>
      </c>
      <c r="F15" s="5"/>
    </row>
    <row r="16" spans="1:6" ht="26.25" x14ac:dyDescent="0.4">
      <c r="A16" s="14">
        <v>1979</v>
      </c>
      <c r="B16" s="15">
        <v>5761034</v>
      </c>
      <c r="C16" s="16">
        <v>4999540</v>
      </c>
      <c r="D16" s="17">
        <v>529039</v>
      </c>
      <c r="E16" s="18">
        <f t="shared" si="0"/>
        <v>8.4106973003333987E-2</v>
      </c>
      <c r="F16" s="5"/>
    </row>
    <row r="17" spans="1:6" ht="26.25" x14ac:dyDescent="0.4">
      <c r="A17" s="14">
        <v>1980</v>
      </c>
      <c r="B17" s="15">
        <v>6068865</v>
      </c>
      <c r="C17" s="16">
        <v>5704282</v>
      </c>
      <c r="D17" s="17">
        <v>630532</v>
      </c>
      <c r="E17" s="18">
        <f t="shared" si="0"/>
        <v>9.4117724326532676E-2</v>
      </c>
      <c r="F17" s="5"/>
    </row>
    <row r="18" spans="1:6" ht="26.25" x14ac:dyDescent="0.4">
      <c r="A18" s="14">
        <v>1981</v>
      </c>
      <c r="B18" s="15">
        <v>5802624</v>
      </c>
      <c r="C18" s="16">
        <v>5485855</v>
      </c>
      <c r="D18" s="17">
        <v>877092</v>
      </c>
      <c r="E18" s="18">
        <f t="shared" si="0"/>
        <v>0.13130678010861541</v>
      </c>
      <c r="F18" s="5"/>
    </row>
    <row r="19" spans="1:6" ht="26.25" x14ac:dyDescent="0.4">
      <c r="A19" s="14">
        <v>1982</v>
      </c>
      <c r="B19" s="15">
        <v>5350349</v>
      </c>
      <c r="C19" s="16">
        <v>4338117</v>
      </c>
      <c r="D19" s="17">
        <v>1306325</v>
      </c>
      <c r="E19" s="18">
        <f t="shared" si="0"/>
        <v>0.19624289848053247</v>
      </c>
      <c r="F19" s="5"/>
    </row>
    <row r="20" spans="1:6" ht="26.25" x14ac:dyDescent="0.4">
      <c r="A20" s="14">
        <v>1983</v>
      </c>
      <c r="B20" s="15">
        <v>3645928</v>
      </c>
      <c r="C20" s="16">
        <v>3512174</v>
      </c>
      <c r="D20" s="17">
        <v>3244546</v>
      </c>
      <c r="E20" s="18">
        <f t="shared" si="0"/>
        <v>0.47087413725093513</v>
      </c>
      <c r="F20" s="5"/>
    </row>
    <row r="21" spans="1:6" ht="26.25" x14ac:dyDescent="0.4">
      <c r="A21" s="14">
        <v>1984</v>
      </c>
      <c r="B21" s="15">
        <v>2216417</v>
      </c>
      <c r="C21" s="16">
        <v>2539869</v>
      </c>
      <c r="D21" s="17">
        <v>5770786</v>
      </c>
      <c r="E21" s="18">
        <f t="shared" si="0"/>
        <v>0.72250398543770578</v>
      </c>
      <c r="F21" s="7"/>
    </row>
    <row r="22" spans="1:6" ht="26.25" x14ac:dyDescent="0.4">
      <c r="A22" s="14">
        <v>1985</v>
      </c>
      <c r="B22" s="15">
        <v>1455467</v>
      </c>
      <c r="C22" s="16">
        <v>1845391</v>
      </c>
      <c r="D22" s="17">
        <v>8691150</v>
      </c>
      <c r="E22" s="18">
        <f t="shared" si="0"/>
        <v>0.85655642663953901</v>
      </c>
      <c r="F22" s="5"/>
    </row>
    <row r="23" spans="1:6" ht="26.25" x14ac:dyDescent="0.4">
      <c r="A23" s="14">
        <v>1986</v>
      </c>
      <c r="B23" s="15">
        <v>888837</v>
      </c>
      <c r="C23" s="16">
        <v>1224107</v>
      </c>
      <c r="D23" s="17">
        <v>7498439</v>
      </c>
      <c r="E23" s="18">
        <f t="shared" si="0"/>
        <v>0.89402554536180756</v>
      </c>
      <c r="F23" s="5"/>
    </row>
    <row r="24" spans="1:6" ht="26.25" x14ac:dyDescent="0.4">
      <c r="A24" s="14">
        <v>1987</v>
      </c>
      <c r="B24" s="15">
        <v>695496</v>
      </c>
      <c r="C24" s="16">
        <v>1106421</v>
      </c>
      <c r="D24" s="17">
        <v>7422946</v>
      </c>
      <c r="E24" s="18">
        <f t="shared" si="0"/>
        <v>0.91433134584197318</v>
      </c>
      <c r="F24" s="5"/>
    </row>
    <row r="25" spans="1:6" ht="26.25" x14ac:dyDescent="0.4">
      <c r="A25" s="14">
        <v>1988</v>
      </c>
      <c r="B25" s="15">
        <v>462464</v>
      </c>
      <c r="C25" s="16">
        <v>740047</v>
      </c>
      <c r="D25" s="17">
        <v>6252039</v>
      </c>
      <c r="E25" s="18">
        <f t="shared" si="0"/>
        <v>0.93112461190351692</v>
      </c>
      <c r="F25" s="5"/>
    </row>
    <row r="26" spans="1:6" ht="26.25" x14ac:dyDescent="0.4">
      <c r="A26" s="14">
        <v>1989</v>
      </c>
      <c r="B26" s="15">
        <v>517142</v>
      </c>
      <c r="C26" s="16">
        <v>1016557</v>
      </c>
      <c r="D26" s="17">
        <v>9581475</v>
      </c>
      <c r="E26" s="18">
        <f t="shared" si="0"/>
        <v>0.94879080967225515</v>
      </c>
      <c r="F26" s="5"/>
    </row>
    <row r="27" spans="1:6" ht="26.25" x14ac:dyDescent="0.4">
      <c r="A27" s="14">
        <v>1990</v>
      </c>
      <c r="B27" s="15">
        <v>500219</v>
      </c>
      <c r="C27" s="16">
        <v>1126157</v>
      </c>
      <c r="D27" s="17">
        <v>10072432</v>
      </c>
      <c r="E27" s="18">
        <f t="shared" si="0"/>
        <v>0.95268745747873451</v>
      </c>
      <c r="F27" s="5"/>
    </row>
    <row r="28" spans="1:6" ht="26.25" x14ac:dyDescent="0.4">
      <c r="A28" s="14">
        <v>1991</v>
      </c>
      <c r="B28" s="15">
        <v>412269</v>
      </c>
      <c r="C28" s="16">
        <v>699844</v>
      </c>
      <c r="D28" s="17">
        <v>8794773</v>
      </c>
      <c r="E28" s="18">
        <f t="shared" si="0"/>
        <v>0.9552224264861614</v>
      </c>
      <c r="F28" s="5"/>
    </row>
    <row r="29" spans="1:6" ht="26.25" x14ac:dyDescent="0.4">
      <c r="A29" s="14">
        <v>1992</v>
      </c>
      <c r="B29" s="15">
        <v>392969</v>
      </c>
      <c r="C29" s="16">
        <v>1048697</v>
      </c>
      <c r="D29" s="17">
        <v>9613722</v>
      </c>
      <c r="E29" s="18">
        <f t="shared" si="0"/>
        <v>0.96072937597453545</v>
      </c>
      <c r="F29" s="5"/>
    </row>
    <row r="30" spans="1:6" ht="26.25" x14ac:dyDescent="0.4">
      <c r="A30" s="14">
        <v>1993</v>
      </c>
      <c r="B30" s="15">
        <v>360943</v>
      </c>
      <c r="C30" s="16">
        <v>908051</v>
      </c>
      <c r="D30" s="17">
        <v>8503447</v>
      </c>
      <c r="E30" s="18">
        <f t="shared" si="0"/>
        <v>0.95928168774162692</v>
      </c>
      <c r="F30" s="5"/>
    </row>
    <row r="31" spans="1:6" ht="26.25" x14ac:dyDescent="0.4">
      <c r="A31" s="14">
        <v>1994</v>
      </c>
      <c r="B31" s="15">
        <v>354722</v>
      </c>
      <c r="C31" s="16">
        <v>814154</v>
      </c>
      <c r="D31" s="17">
        <v>8505848</v>
      </c>
      <c r="E31" s="18">
        <f t="shared" si="0"/>
        <v>0.95996623242071333</v>
      </c>
      <c r="F31" s="5"/>
    </row>
    <row r="32" spans="1:6" ht="26.25" x14ac:dyDescent="0.4">
      <c r="A32" s="14">
        <v>1995</v>
      </c>
      <c r="B32" s="15">
        <v>301964</v>
      </c>
      <c r="C32" s="16">
        <v>738079</v>
      </c>
      <c r="D32" s="17">
        <v>8595142</v>
      </c>
      <c r="E32" s="18">
        <f t="shared" si="0"/>
        <v>0.96606042459199659</v>
      </c>
      <c r="F32" s="5"/>
    </row>
    <row r="33" spans="1:6" ht="26.25" x14ac:dyDescent="0.4">
      <c r="A33" s="14">
        <v>1996</v>
      </c>
      <c r="B33" s="19">
        <v>272750</v>
      </c>
      <c r="C33" s="16">
        <v>657651</v>
      </c>
      <c r="D33" s="17">
        <v>8475447</v>
      </c>
      <c r="E33" s="18">
        <f t="shared" si="0"/>
        <v>0.96882214700926372</v>
      </c>
      <c r="F33" s="5"/>
    </row>
    <row r="34" spans="1:6" ht="26.25" x14ac:dyDescent="0.4">
      <c r="A34" s="14">
        <v>1997</v>
      </c>
      <c r="B34" s="19">
        <v>260560</v>
      </c>
      <c r="C34" s="16">
        <v>628123</v>
      </c>
      <c r="D34" s="17">
        <v>8739913</v>
      </c>
      <c r="E34" s="18">
        <f>D34/(D34+B34)</f>
        <v>0.97105041035065598</v>
      </c>
      <c r="F34" s="5"/>
    </row>
    <row r="35" spans="1:6" ht="26.25" x14ac:dyDescent="0.4">
      <c r="A35" s="14">
        <v>1998</v>
      </c>
      <c r="B35" s="19">
        <v>264604</v>
      </c>
      <c r="C35" s="16">
        <v>695709</v>
      </c>
      <c r="D35" s="17">
        <v>11491196</v>
      </c>
      <c r="E35" s="18">
        <f t="shared" si="0"/>
        <v>0.977491621157216</v>
      </c>
      <c r="F35" s="5"/>
    </row>
    <row r="36" spans="1:6" ht="26.25" x14ac:dyDescent="0.4">
      <c r="A36" s="14">
        <v>1999</v>
      </c>
      <c r="B36" s="19">
        <v>208334</v>
      </c>
      <c r="C36" s="16">
        <v>583023</v>
      </c>
      <c r="D36" s="17">
        <v>10384599</v>
      </c>
      <c r="E36" s="18">
        <f t="shared" si="0"/>
        <v>0.98033273692942269</v>
      </c>
      <c r="F36" s="5"/>
    </row>
    <row r="37" spans="1:6" ht="26.25" x14ac:dyDescent="0.4">
      <c r="A37" s="14">
        <v>2000</v>
      </c>
      <c r="B37" s="19">
        <v>179095</v>
      </c>
      <c r="C37" s="16">
        <v>514542</v>
      </c>
      <c r="D37" s="17">
        <v>9814552</v>
      </c>
      <c r="E37" s="18">
        <f t="shared" si="0"/>
        <v>0.98207911486167165</v>
      </c>
      <c r="F37" s="5"/>
    </row>
    <row r="38" spans="1:6" ht="26.25" x14ac:dyDescent="0.4">
      <c r="A38" s="14">
        <v>2001</v>
      </c>
      <c r="B38" s="19">
        <v>131199</v>
      </c>
      <c r="C38" s="16">
        <v>395459</v>
      </c>
      <c r="D38" s="17">
        <v>8471675</v>
      </c>
      <c r="E38" s="18">
        <f>D38/(D38+B38)</f>
        <v>0.98474939886368207</v>
      </c>
      <c r="F38" s="5"/>
    </row>
    <row r="39" spans="1:6" ht="26.25" x14ac:dyDescent="0.4">
      <c r="A39" s="14">
        <v>2002</v>
      </c>
      <c r="B39" s="19">
        <v>14234</v>
      </c>
      <c r="C39" s="16">
        <v>44036</v>
      </c>
      <c r="D39" s="17">
        <v>758177</v>
      </c>
      <c r="E39" s="18">
        <f>D39/(D39+B39)</f>
        <v>0.98157198693441705</v>
      </c>
    </row>
    <row r="40" spans="1:6" ht="26.25" x14ac:dyDescent="0.4">
      <c r="A40" s="14">
        <v>2003</v>
      </c>
      <c r="B40" s="19">
        <v>0</v>
      </c>
      <c r="C40" s="16">
        <v>0</v>
      </c>
      <c r="D40" s="17">
        <v>0</v>
      </c>
      <c r="E40" s="18">
        <v>0</v>
      </c>
    </row>
    <row r="41" spans="1:6" ht="26.25" x14ac:dyDescent="0.4">
      <c r="A41" s="14">
        <v>2004</v>
      </c>
      <c r="B41" s="19">
        <v>46314</v>
      </c>
      <c r="C41" s="16">
        <v>201494</v>
      </c>
      <c r="D41" s="17">
        <v>3159250</v>
      </c>
      <c r="E41" s="18">
        <f>D41/(D41+B41)</f>
        <v>0.98555199646614444</v>
      </c>
    </row>
    <row r="42" spans="1:6" ht="26.25" x14ac:dyDescent="0.4">
      <c r="A42" s="14">
        <v>2005</v>
      </c>
      <c r="B42" s="19">
        <v>86587</v>
      </c>
      <c r="C42" s="16">
        <v>244547</v>
      </c>
      <c r="D42" s="17">
        <v>5417763</v>
      </c>
      <c r="E42" s="18">
        <f t="shared" ref="E42:E48" si="1">D42/(D42+B42)</f>
        <v>0.98426935060452192</v>
      </c>
    </row>
    <row r="43" spans="1:6" ht="26.25" x14ac:dyDescent="0.4">
      <c r="A43" s="14">
        <v>2006</v>
      </c>
      <c r="B43" s="19">
        <v>103839</v>
      </c>
      <c r="C43" s="16">
        <v>286176</v>
      </c>
      <c r="D43" s="17">
        <v>6087357</v>
      </c>
      <c r="E43" s="18">
        <f t="shared" si="1"/>
        <v>0.9832279578937575</v>
      </c>
    </row>
    <row r="44" spans="1:6" ht="26.25" x14ac:dyDescent="0.4">
      <c r="A44" s="14">
        <v>2007</v>
      </c>
      <c r="B44" s="19">
        <v>93813</v>
      </c>
      <c r="C44" s="16">
        <v>268279</v>
      </c>
      <c r="D44" s="17">
        <v>5723795</v>
      </c>
      <c r="E44" s="18">
        <f t="shared" si="1"/>
        <v>0.98387430022785993</v>
      </c>
    </row>
    <row r="45" spans="1:6" ht="26.25" x14ac:dyDescent="0.4">
      <c r="A45" s="14">
        <v>2008</v>
      </c>
      <c r="B45" s="19">
        <v>88144</v>
      </c>
      <c r="C45" s="16">
        <v>268923</v>
      </c>
      <c r="D45" s="17">
        <v>5471247</v>
      </c>
      <c r="E45" s="18">
        <f t="shared" si="1"/>
        <v>0.98414502595697984</v>
      </c>
    </row>
    <row r="46" spans="1:6" ht="26.25" x14ac:dyDescent="0.4">
      <c r="A46" s="14">
        <v>2009</v>
      </c>
      <c r="B46" s="19">
        <v>69387</v>
      </c>
      <c r="C46" s="16">
        <v>224098</v>
      </c>
      <c r="D46" s="17">
        <v>4424446</v>
      </c>
      <c r="E46" s="18">
        <f t="shared" si="1"/>
        <v>0.98455950632789424</v>
      </c>
    </row>
    <row r="47" spans="1:6" ht="26.25" x14ac:dyDescent="0.4">
      <c r="A47" s="14">
        <v>2010</v>
      </c>
      <c r="B47" s="19">
        <v>88241</v>
      </c>
      <c r="C47" s="16">
        <v>256153</v>
      </c>
      <c r="D47" s="17">
        <v>5179725</v>
      </c>
      <c r="E47" s="18">
        <f t="shared" si="1"/>
        <v>0.98324951224058776</v>
      </c>
    </row>
    <row r="48" spans="1:6" ht="26.25" x14ac:dyDescent="0.4">
      <c r="A48" s="14">
        <v>2011</v>
      </c>
      <c r="B48" s="19">
        <v>98850</v>
      </c>
      <c r="C48" s="16">
        <v>276101</v>
      </c>
      <c r="D48" s="17">
        <v>5323577</v>
      </c>
      <c r="E48" s="18">
        <f t="shared" si="1"/>
        <v>0.98177015568858739</v>
      </c>
    </row>
    <row r="49" spans="1:5" ht="26.25" x14ac:dyDescent="0.4">
      <c r="A49" s="14">
        <v>2012</v>
      </c>
      <c r="B49" s="19">
        <v>82680</v>
      </c>
      <c r="C49" s="16">
        <v>707335</v>
      </c>
      <c r="D49" s="17">
        <v>4452264</v>
      </c>
      <c r="E49" s="18">
        <f t="shared" ref="E49:E53" si="2">D49/(D49+B49)</f>
        <v>0.98176824234213256</v>
      </c>
    </row>
    <row r="50" spans="1:5" ht="26.25" x14ac:dyDescent="0.4">
      <c r="A50" s="14">
        <v>2013</v>
      </c>
      <c r="B50" s="19">
        <v>88916</v>
      </c>
      <c r="C50" s="16">
        <v>257346</v>
      </c>
      <c r="D50" s="17">
        <v>5049709</v>
      </c>
      <c r="E50" s="18">
        <f t="shared" si="2"/>
        <v>0.98269653847089444</v>
      </c>
    </row>
    <row r="51" spans="1:5" ht="26.25" x14ac:dyDescent="0.4">
      <c r="A51" s="14">
        <v>2014</v>
      </c>
      <c r="B51" s="19">
        <v>72311</v>
      </c>
      <c r="C51" s="16">
        <v>228458</v>
      </c>
      <c r="D51" s="17">
        <v>5530295</v>
      </c>
      <c r="E51" s="18">
        <f t="shared" si="2"/>
        <v>0.98709332764074431</v>
      </c>
    </row>
    <row r="52" spans="1:5" ht="26.25" x14ac:dyDescent="0.4">
      <c r="A52" s="14">
        <v>2015</v>
      </c>
      <c r="B52" s="19">
        <v>83159</v>
      </c>
      <c r="C52" s="16">
        <v>211960</v>
      </c>
      <c r="D52" s="17">
        <v>4780633</v>
      </c>
      <c r="E52" s="18">
        <f t="shared" si="2"/>
        <v>0.98290243497254814</v>
      </c>
    </row>
    <row r="53" spans="1:5" ht="26.25" x14ac:dyDescent="0.4">
      <c r="A53" s="14">
        <v>2016</v>
      </c>
      <c r="B53" s="19">
        <v>71502</v>
      </c>
      <c r="C53" s="16">
        <v>192401</v>
      </c>
      <c r="D53" s="17">
        <v>3949401</v>
      </c>
      <c r="E53" s="18">
        <f t="shared" si="2"/>
        <v>0.98221742727939465</v>
      </c>
    </row>
    <row r="54" spans="1:5" ht="26.25" x14ac:dyDescent="0.4">
      <c r="A54" s="14">
        <v>2017</v>
      </c>
      <c r="B54" s="19">
        <v>73725</v>
      </c>
      <c r="C54" s="16">
        <v>201679</v>
      </c>
      <c r="D54" s="17">
        <v>4410275</v>
      </c>
      <c r="E54" s="18">
        <f t="shared" ref="E54:E56" si="3">D54/(D54+B54)</f>
        <v>0.98355820695807317</v>
      </c>
    </row>
    <row r="55" spans="1:5" ht="26.25" x14ac:dyDescent="0.4">
      <c r="A55" s="14">
        <v>2018</v>
      </c>
      <c r="B55" s="19">
        <v>63791</v>
      </c>
      <c r="C55" s="16">
        <v>180809</v>
      </c>
      <c r="D55" s="17">
        <v>3891802</v>
      </c>
      <c r="E55" s="18">
        <f t="shared" si="3"/>
        <v>0.98387321445861597</v>
      </c>
    </row>
    <row r="56" spans="1:5" ht="26.25" x14ac:dyDescent="0.4">
      <c r="A56" s="14">
        <v>2019</v>
      </c>
      <c r="B56" s="19">
        <v>51239</v>
      </c>
      <c r="C56" s="16">
        <v>162677</v>
      </c>
      <c r="D56" s="17">
        <v>2842894</v>
      </c>
      <c r="E56" s="18">
        <f t="shared" si="3"/>
        <v>0.98229556139956253</v>
      </c>
    </row>
    <row r="57" spans="1:5" ht="26.25" x14ac:dyDescent="0.4">
      <c r="A57" s="14">
        <v>2020</v>
      </c>
      <c r="B57" s="19">
        <v>21341</v>
      </c>
      <c r="C57" s="16">
        <v>64006</v>
      </c>
      <c r="D57" s="17">
        <v>1637509</v>
      </c>
      <c r="E57" s="18">
        <f t="shared" ref="E57:E60" si="4">D57/(D57+B57)</f>
        <v>0.98713506344756907</v>
      </c>
    </row>
    <row r="58" spans="1:5" ht="26.25" x14ac:dyDescent="0.4">
      <c r="A58" s="14">
        <v>2021</v>
      </c>
      <c r="B58" s="19">
        <v>32677</v>
      </c>
      <c r="C58" s="16">
        <v>105853</v>
      </c>
      <c r="D58" s="17">
        <v>2314574</v>
      </c>
      <c r="E58" s="18">
        <f t="shared" si="4"/>
        <v>0.98607860855102414</v>
      </c>
    </row>
    <row r="59" spans="1:5" ht="26.25" x14ac:dyDescent="0.4">
      <c r="A59" s="92">
        <v>2022</v>
      </c>
      <c r="B59" s="19">
        <v>33114</v>
      </c>
      <c r="C59" s="16">
        <v>103966</v>
      </c>
      <c r="D59" s="17">
        <v>2368237</v>
      </c>
      <c r="E59" s="18">
        <f t="shared" si="4"/>
        <v>0.98621026247308285</v>
      </c>
    </row>
    <row r="60" spans="1:5" ht="26.25" x14ac:dyDescent="0.4">
      <c r="A60" s="92">
        <v>2023</v>
      </c>
      <c r="B60" s="19">
        <v>30490</v>
      </c>
      <c r="C60" s="16">
        <v>94813</v>
      </c>
      <c r="D60" s="17">
        <v>2696656</v>
      </c>
      <c r="E60" s="18">
        <f t="shared" si="4"/>
        <v>0.98881981382734918</v>
      </c>
    </row>
    <row r="61" spans="1:5" ht="26.25" x14ac:dyDescent="0.4">
      <c r="A61" s="92"/>
      <c r="B61" s="92"/>
      <c r="C61" s="92"/>
      <c r="D61" s="92"/>
      <c r="E61" s="92"/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</sheetData>
  <phoneticPr fontId="3" type="noConversion"/>
  <printOptions horizontalCentered="1" verticalCentered="1" gridLinesSet="0"/>
  <pageMargins left="0.25" right="0.18" top="1.54" bottom="0.32" header="0.5" footer="0.18"/>
  <pageSetup scale="53" orientation="portrait" horizontalDpi="300" verticalDpi="300" r:id="rId1"/>
  <headerFooter alignWithMargins="0">
    <oddHeader>&amp;L&amp;"Times New Roman,Bold"&amp;20Oil and Gas Section
(850) 245-3194&amp;"Arial,Regular"&amp;10
&amp;C&amp;"Times New Roman,Bold"&amp;28
&amp;36Blackjack Creek Production Curves&amp;R&amp;"Times New Roman,Regular"&amp;16Florida Geological Survey
903 West Tennessee St.
Tallahassee, FL 32304</oddHeader>
    <oddFooter>&amp;L&amp;8&amp;D   &amp;T  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F73"/>
  <sheetViews>
    <sheetView showGridLines="0" topLeftCell="A28" zoomScale="55" zoomScaleNormal="55" workbookViewId="0">
      <selection activeCell="E60" sqref="E60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/>
      <c r="B14" s="15"/>
      <c r="C14" s="16"/>
      <c r="D14" s="17"/>
      <c r="E14" s="18"/>
      <c r="F14" s="5"/>
    </row>
    <row r="15" spans="1:6" ht="26.25" x14ac:dyDescent="0.4">
      <c r="A15" s="14"/>
      <c r="B15" s="15"/>
      <c r="C15" s="16"/>
      <c r="D15" s="17"/>
      <c r="E15" s="18"/>
      <c r="F15" s="5"/>
    </row>
    <row r="16" spans="1:6" ht="26.25" x14ac:dyDescent="0.4">
      <c r="A16" s="14"/>
      <c r="B16" s="15"/>
      <c r="C16" s="16"/>
      <c r="D16" s="17"/>
      <c r="E16" s="18"/>
      <c r="F16" s="5"/>
    </row>
    <row r="17" spans="1:6" ht="26.25" x14ac:dyDescent="0.4">
      <c r="A17" s="14"/>
      <c r="B17" s="15"/>
      <c r="C17" s="16"/>
      <c r="D17" s="17"/>
      <c r="E17" s="18"/>
      <c r="F17" s="5"/>
    </row>
    <row r="18" spans="1:6" ht="26.25" x14ac:dyDescent="0.4">
      <c r="A18" s="14"/>
      <c r="B18" s="15"/>
      <c r="C18" s="16"/>
      <c r="D18" s="17"/>
      <c r="E18" s="18"/>
      <c r="F18" s="5"/>
    </row>
    <row r="19" spans="1:6" ht="26.25" x14ac:dyDescent="0.4">
      <c r="A19" s="14"/>
      <c r="B19" s="15"/>
      <c r="C19" s="16"/>
      <c r="D19" s="17"/>
      <c r="E19" s="18"/>
      <c r="F19" s="5"/>
    </row>
    <row r="20" spans="1:6" ht="26.25" x14ac:dyDescent="0.4">
      <c r="A20" s="14"/>
      <c r="B20" s="15"/>
      <c r="C20" s="16"/>
      <c r="D20" s="17"/>
      <c r="E20" s="18"/>
      <c r="F20" s="5"/>
    </row>
    <row r="21" spans="1:6" ht="26.25" x14ac:dyDescent="0.4">
      <c r="A21" s="14"/>
      <c r="B21" s="15"/>
      <c r="C21" s="16"/>
      <c r="D21" s="17"/>
      <c r="E21" s="18"/>
      <c r="F21" s="7"/>
    </row>
    <row r="22" spans="1:6" ht="26.25" x14ac:dyDescent="0.4">
      <c r="A22" s="14">
        <v>1985</v>
      </c>
      <c r="B22" s="15">
        <v>9472</v>
      </c>
      <c r="C22" s="16">
        <v>0</v>
      </c>
      <c r="D22" s="17">
        <v>0</v>
      </c>
      <c r="E22" s="18">
        <f t="shared" ref="E22:E38" si="0">D22/(D22+B22)</f>
        <v>0</v>
      </c>
      <c r="F22" s="5"/>
    </row>
    <row r="23" spans="1:6" ht="26.25" x14ac:dyDescent="0.4">
      <c r="A23" s="14">
        <v>1986</v>
      </c>
      <c r="B23" s="15">
        <v>73578</v>
      </c>
      <c r="C23" s="16">
        <v>0</v>
      </c>
      <c r="D23" s="17">
        <v>0</v>
      </c>
      <c r="E23" s="18">
        <f t="shared" si="0"/>
        <v>0</v>
      </c>
      <c r="F23" s="5"/>
    </row>
    <row r="24" spans="1:6" ht="26.25" x14ac:dyDescent="0.4">
      <c r="A24" s="14">
        <v>1987</v>
      </c>
      <c r="B24" s="15">
        <v>173537</v>
      </c>
      <c r="C24" s="16">
        <v>0</v>
      </c>
      <c r="D24" s="17">
        <v>0</v>
      </c>
      <c r="E24" s="18">
        <f t="shared" si="0"/>
        <v>0</v>
      </c>
      <c r="F24" s="5"/>
    </row>
    <row r="25" spans="1:6" ht="26.25" x14ac:dyDescent="0.4">
      <c r="A25" s="14">
        <v>1988</v>
      </c>
      <c r="B25" s="15">
        <v>159838</v>
      </c>
      <c r="C25" s="16">
        <v>0</v>
      </c>
      <c r="D25" s="17">
        <v>5505</v>
      </c>
      <c r="E25" s="18">
        <f t="shared" si="0"/>
        <v>3.3294424317933023E-2</v>
      </c>
      <c r="F25" s="5"/>
    </row>
    <row r="26" spans="1:6" ht="26.25" x14ac:dyDescent="0.4">
      <c r="A26" s="14">
        <v>1989</v>
      </c>
      <c r="B26" s="15">
        <v>108037</v>
      </c>
      <c r="C26" s="16">
        <v>0</v>
      </c>
      <c r="D26" s="17">
        <v>33616</v>
      </c>
      <c r="E26" s="18">
        <f t="shared" si="0"/>
        <v>0.23731230542240545</v>
      </c>
      <c r="F26" s="5"/>
    </row>
    <row r="27" spans="1:6" ht="26.25" x14ac:dyDescent="0.4">
      <c r="A27" s="14">
        <v>1990</v>
      </c>
      <c r="B27" s="15">
        <v>92446</v>
      </c>
      <c r="C27" s="16">
        <v>0</v>
      </c>
      <c r="D27" s="17">
        <v>42894</v>
      </c>
      <c r="E27" s="18">
        <f t="shared" si="0"/>
        <v>0.31693512634845572</v>
      </c>
      <c r="F27" s="5"/>
    </row>
    <row r="28" spans="1:6" ht="26.25" x14ac:dyDescent="0.4">
      <c r="A28" s="14">
        <v>1991</v>
      </c>
      <c r="B28" s="15">
        <v>86547</v>
      </c>
      <c r="C28" s="16">
        <v>0</v>
      </c>
      <c r="D28" s="17">
        <v>47401</v>
      </c>
      <c r="E28" s="18">
        <f t="shared" si="0"/>
        <v>0.35387613103592441</v>
      </c>
      <c r="F28" s="5"/>
    </row>
    <row r="29" spans="1:6" ht="26.25" x14ac:dyDescent="0.4">
      <c r="A29" s="14">
        <v>1992</v>
      </c>
      <c r="B29" s="15">
        <v>84256</v>
      </c>
      <c r="C29" s="16">
        <v>0</v>
      </c>
      <c r="D29" s="17">
        <v>53558</v>
      </c>
      <c r="E29" s="18">
        <f t="shared" si="0"/>
        <v>0.3886252485233721</v>
      </c>
      <c r="F29" s="5"/>
    </row>
    <row r="30" spans="1:6" ht="26.25" x14ac:dyDescent="0.4">
      <c r="A30" s="14">
        <v>1993</v>
      </c>
      <c r="B30" s="15">
        <v>70189</v>
      </c>
      <c r="C30" s="16">
        <v>0</v>
      </c>
      <c r="D30" s="17">
        <v>63926</v>
      </c>
      <c r="E30" s="18">
        <f t="shared" si="0"/>
        <v>0.47665063564851062</v>
      </c>
      <c r="F30" s="5"/>
    </row>
    <row r="31" spans="1:6" ht="26.25" x14ac:dyDescent="0.4">
      <c r="A31" s="14">
        <v>1994</v>
      </c>
      <c r="B31" s="15">
        <v>61667</v>
      </c>
      <c r="C31" s="16">
        <v>0</v>
      </c>
      <c r="D31" s="17">
        <v>67347</v>
      </c>
      <c r="E31" s="18">
        <f t="shared" si="0"/>
        <v>0.52201311485575208</v>
      </c>
      <c r="F31" s="5"/>
    </row>
    <row r="32" spans="1:6" ht="26.25" x14ac:dyDescent="0.4">
      <c r="A32" s="14">
        <v>1995</v>
      </c>
      <c r="B32" s="15">
        <v>47136</v>
      </c>
      <c r="C32" s="16">
        <v>0</v>
      </c>
      <c r="D32" s="17">
        <v>59721</v>
      </c>
      <c r="E32" s="18">
        <f t="shared" si="0"/>
        <v>0.55888711081164544</v>
      </c>
      <c r="F32" s="5"/>
    </row>
    <row r="33" spans="1:6" ht="26.25" x14ac:dyDescent="0.4">
      <c r="A33" s="14">
        <v>1996</v>
      </c>
      <c r="B33" s="19">
        <v>48474</v>
      </c>
      <c r="C33" s="16">
        <v>0</v>
      </c>
      <c r="D33" s="17">
        <v>67078</v>
      </c>
      <c r="E33" s="18">
        <f t="shared" si="0"/>
        <v>0.58050055386319577</v>
      </c>
      <c r="F33" s="5"/>
    </row>
    <row r="34" spans="1:6" ht="26.25" x14ac:dyDescent="0.4">
      <c r="A34" s="14">
        <v>1997</v>
      </c>
      <c r="B34" s="19">
        <v>49142</v>
      </c>
      <c r="C34" s="16">
        <v>0</v>
      </c>
      <c r="D34" s="17">
        <v>58236</v>
      </c>
      <c r="E34" s="18">
        <f t="shared" si="0"/>
        <v>0.54234573190038926</v>
      </c>
      <c r="F34" s="5"/>
    </row>
    <row r="35" spans="1:6" ht="26.25" x14ac:dyDescent="0.4">
      <c r="A35" s="14">
        <v>1998</v>
      </c>
      <c r="B35" s="19">
        <v>19843</v>
      </c>
      <c r="C35" s="16">
        <v>0</v>
      </c>
      <c r="D35" s="17">
        <v>17764</v>
      </c>
      <c r="E35" s="18">
        <f t="shared" si="0"/>
        <v>0.47235886935942778</v>
      </c>
      <c r="F35" s="5"/>
    </row>
    <row r="36" spans="1:6" ht="26.25" x14ac:dyDescent="0.4">
      <c r="A36" s="14">
        <v>1999</v>
      </c>
      <c r="B36" s="19">
        <v>22565</v>
      </c>
      <c r="C36" s="16">
        <v>0</v>
      </c>
      <c r="D36" s="17">
        <v>22276</v>
      </c>
      <c r="E36" s="18">
        <f t="shared" si="0"/>
        <v>0.49677750273187482</v>
      </c>
      <c r="F36" s="5"/>
    </row>
    <row r="37" spans="1:6" ht="26.25" x14ac:dyDescent="0.4">
      <c r="A37" s="14">
        <v>2000</v>
      </c>
      <c r="B37" s="19">
        <v>50874</v>
      </c>
      <c r="C37" s="16">
        <v>0</v>
      </c>
      <c r="D37" s="17">
        <v>80678</v>
      </c>
      <c r="E37" s="18">
        <f t="shared" si="0"/>
        <v>0.61327839941620044</v>
      </c>
      <c r="F37" s="5"/>
    </row>
    <row r="38" spans="1:6" ht="26.25" x14ac:dyDescent="0.4">
      <c r="A38" s="14">
        <v>2001</v>
      </c>
      <c r="B38" s="19">
        <v>59186</v>
      </c>
      <c r="C38" s="16">
        <v>0</v>
      </c>
      <c r="D38" s="17">
        <v>91046</v>
      </c>
      <c r="E38" s="18">
        <f t="shared" si="0"/>
        <v>0.60603599765695726</v>
      </c>
      <c r="F38" s="5"/>
    </row>
    <row r="39" spans="1:6" ht="26.25" x14ac:dyDescent="0.4">
      <c r="A39" s="14">
        <v>2002</v>
      </c>
      <c r="B39" s="19">
        <v>46561</v>
      </c>
      <c r="C39" s="16">
        <v>298</v>
      </c>
      <c r="D39" s="17">
        <v>92433</v>
      </c>
      <c r="E39" s="18">
        <f>D39/(D39+B39)</f>
        <v>0.66501431716476966</v>
      </c>
    </row>
    <row r="40" spans="1:6" ht="26.25" x14ac:dyDescent="0.4">
      <c r="A40" s="14">
        <v>2003</v>
      </c>
      <c r="B40" s="19">
        <v>38257</v>
      </c>
      <c r="C40" s="16">
        <v>0</v>
      </c>
      <c r="D40" s="17">
        <v>82546</v>
      </c>
      <c r="E40" s="18">
        <f>D40/(D40+B40)</f>
        <v>0.68331084492934779</v>
      </c>
    </row>
    <row r="41" spans="1:6" ht="26.25" x14ac:dyDescent="0.4">
      <c r="A41" s="14">
        <v>2004</v>
      </c>
      <c r="B41" s="19">
        <v>29684</v>
      </c>
      <c r="C41" s="16">
        <v>0</v>
      </c>
      <c r="D41" s="17">
        <v>74073</v>
      </c>
      <c r="E41" s="18">
        <f>D41/(D41+B41)</f>
        <v>0.71390845918829571</v>
      </c>
    </row>
    <row r="42" spans="1:6" ht="26.25" x14ac:dyDescent="0.4">
      <c r="A42" s="14">
        <v>2005</v>
      </c>
      <c r="B42" s="19">
        <v>30092</v>
      </c>
      <c r="C42" s="16">
        <v>0</v>
      </c>
      <c r="D42" s="17">
        <v>67969</v>
      </c>
      <c r="E42" s="18">
        <f>D42/(D42+B42)</f>
        <v>0.6931297865614261</v>
      </c>
    </row>
    <row r="43" spans="1:6" ht="26.25" x14ac:dyDescent="0.4">
      <c r="A43" s="14">
        <v>2006</v>
      </c>
      <c r="B43" s="19">
        <v>29429</v>
      </c>
      <c r="C43" s="16">
        <v>0</v>
      </c>
      <c r="D43" s="17">
        <v>67058</v>
      </c>
      <c r="E43" s="18">
        <f t="shared" ref="E43:E49" si="1">D43/(D43+B43)</f>
        <v>0.69499518069791788</v>
      </c>
    </row>
    <row r="44" spans="1:6" ht="26.25" x14ac:dyDescent="0.4">
      <c r="A44" s="14">
        <v>2007</v>
      </c>
      <c r="B44" s="19">
        <v>26669</v>
      </c>
      <c r="C44" s="16">
        <v>0</v>
      </c>
      <c r="D44" s="17">
        <v>51123</v>
      </c>
      <c r="E44" s="18">
        <f t="shared" si="1"/>
        <v>0.65717554504319209</v>
      </c>
    </row>
    <row r="45" spans="1:6" ht="26.25" x14ac:dyDescent="0.4">
      <c r="A45" s="14">
        <v>2008</v>
      </c>
      <c r="B45" s="19">
        <v>16923</v>
      </c>
      <c r="C45" s="16">
        <v>0</v>
      </c>
      <c r="D45" s="17">
        <v>55104</v>
      </c>
      <c r="E45" s="18">
        <f t="shared" si="1"/>
        <v>0.76504644091798912</v>
      </c>
    </row>
    <row r="46" spans="1:6" ht="26.25" x14ac:dyDescent="0.4">
      <c r="A46" s="14">
        <v>2009</v>
      </c>
      <c r="B46" s="19">
        <v>22377</v>
      </c>
      <c r="C46" s="16">
        <v>526</v>
      </c>
      <c r="D46" s="17">
        <v>32630</v>
      </c>
      <c r="E46" s="18">
        <f t="shared" si="1"/>
        <v>0.59319722944352538</v>
      </c>
    </row>
    <row r="47" spans="1:6" ht="26.25" x14ac:dyDescent="0.4">
      <c r="A47" s="14">
        <v>2010</v>
      </c>
      <c r="B47" s="19">
        <v>40025</v>
      </c>
      <c r="C47" s="16">
        <v>0</v>
      </c>
      <c r="D47" s="17">
        <v>100595</v>
      </c>
      <c r="E47" s="18">
        <f t="shared" si="1"/>
        <v>0.71536765751671172</v>
      </c>
    </row>
    <row r="48" spans="1:6" ht="26.25" x14ac:dyDescent="0.4">
      <c r="A48" s="14">
        <v>2011</v>
      </c>
      <c r="B48" s="19">
        <v>36655</v>
      </c>
      <c r="C48" s="16">
        <v>2164</v>
      </c>
      <c r="D48" s="17">
        <v>70935</v>
      </c>
      <c r="E48" s="18">
        <f t="shared" si="1"/>
        <v>0.65930848591876567</v>
      </c>
    </row>
    <row r="49" spans="1:5" ht="26.25" x14ac:dyDescent="0.4">
      <c r="A49" s="14">
        <v>2012</v>
      </c>
      <c r="B49" s="19">
        <v>36993</v>
      </c>
      <c r="C49" s="16">
        <v>0</v>
      </c>
      <c r="D49" s="17">
        <v>122165</v>
      </c>
      <c r="E49" s="18">
        <f t="shared" si="1"/>
        <v>0.76757059023109109</v>
      </c>
    </row>
    <row r="50" spans="1:5" ht="26.25" x14ac:dyDescent="0.4">
      <c r="A50" s="14">
        <v>2013</v>
      </c>
      <c r="B50" s="19">
        <v>28124</v>
      </c>
      <c r="C50" s="16">
        <v>0</v>
      </c>
      <c r="D50" s="17">
        <v>119309</v>
      </c>
      <c r="E50" s="18">
        <f t="shared" ref="E50:E52" si="2">D50/(D50+B50)</f>
        <v>0.80924216423731454</v>
      </c>
    </row>
    <row r="51" spans="1:5" ht="26.25" x14ac:dyDescent="0.4">
      <c r="A51" s="14">
        <v>2014</v>
      </c>
      <c r="B51" s="19">
        <v>33355</v>
      </c>
      <c r="C51" s="16">
        <v>0</v>
      </c>
      <c r="D51" s="17">
        <v>137356</v>
      </c>
      <c r="E51" s="18">
        <f t="shared" si="2"/>
        <v>0.80461130214221699</v>
      </c>
    </row>
    <row r="52" spans="1:5" ht="26.25" x14ac:dyDescent="0.4">
      <c r="A52" s="14">
        <v>2015</v>
      </c>
      <c r="B52" s="19">
        <v>26137</v>
      </c>
      <c r="C52" s="16">
        <v>0</v>
      </c>
      <c r="D52" s="17">
        <v>30730</v>
      </c>
      <c r="E52" s="18">
        <f t="shared" si="2"/>
        <v>0.54038370232296407</v>
      </c>
    </row>
    <row r="53" spans="1:5" ht="26.25" x14ac:dyDescent="0.4">
      <c r="A53" s="14">
        <v>2016</v>
      </c>
      <c r="B53" s="19">
        <v>22788</v>
      </c>
      <c r="C53" s="16">
        <v>0</v>
      </c>
      <c r="D53" s="17">
        <v>28867</v>
      </c>
      <c r="E53" s="18">
        <f t="shared" ref="E53:E59" si="3">D53/(D53+B53)</f>
        <v>0.55884231923337524</v>
      </c>
    </row>
    <row r="54" spans="1:5" ht="26.25" x14ac:dyDescent="0.4">
      <c r="A54" s="14">
        <v>2017</v>
      </c>
      <c r="B54" s="19">
        <v>24314</v>
      </c>
      <c r="C54" s="16">
        <v>0</v>
      </c>
      <c r="D54" s="17">
        <v>28514</v>
      </c>
      <c r="E54" s="18">
        <f t="shared" si="3"/>
        <v>0.53975164685394106</v>
      </c>
    </row>
    <row r="55" spans="1:5" ht="26.25" x14ac:dyDescent="0.4">
      <c r="A55" s="14">
        <v>2018</v>
      </c>
      <c r="B55" s="19">
        <v>25210</v>
      </c>
      <c r="C55" s="16">
        <v>0</v>
      </c>
      <c r="D55" s="17">
        <v>29864</v>
      </c>
      <c r="E55" s="18">
        <f t="shared" si="3"/>
        <v>0.54225224243744785</v>
      </c>
    </row>
    <row r="56" spans="1:5" ht="26.25" x14ac:dyDescent="0.4">
      <c r="A56" s="14">
        <v>2019</v>
      </c>
      <c r="B56" s="19">
        <v>23163</v>
      </c>
      <c r="C56" s="16">
        <v>0</v>
      </c>
      <c r="D56" s="17">
        <v>34160</v>
      </c>
      <c r="E56" s="18">
        <f t="shared" si="3"/>
        <v>0.5959213579191599</v>
      </c>
    </row>
    <row r="57" spans="1:5" ht="26.25" x14ac:dyDescent="0.4">
      <c r="A57" s="14">
        <v>2020</v>
      </c>
      <c r="B57" s="19">
        <v>20767</v>
      </c>
      <c r="C57" s="16">
        <v>0</v>
      </c>
      <c r="D57" s="17">
        <v>27920</v>
      </c>
      <c r="E57" s="18">
        <f t="shared" si="3"/>
        <v>0.57345903423911926</v>
      </c>
    </row>
    <row r="58" spans="1:5" ht="26.25" x14ac:dyDescent="0.4">
      <c r="A58" s="14">
        <v>2021</v>
      </c>
      <c r="B58" s="19">
        <v>21822</v>
      </c>
      <c r="C58" s="16">
        <v>0</v>
      </c>
      <c r="D58" s="17">
        <v>30939</v>
      </c>
      <c r="E58" s="18">
        <f t="shared" si="3"/>
        <v>0.58639904474896232</v>
      </c>
    </row>
    <row r="59" spans="1:5" ht="26.25" x14ac:dyDescent="0.4">
      <c r="A59" s="92">
        <v>2022</v>
      </c>
      <c r="B59" s="19">
        <v>27174</v>
      </c>
      <c r="C59" s="16">
        <v>0</v>
      </c>
      <c r="D59" s="17">
        <v>59046</v>
      </c>
      <c r="E59" s="18">
        <f t="shared" si="3"/>
        <v>0.68482950591510094</v>
      </c>
    </row>
    <row r="60" spans="1:5" ht="26.25" x14ac:dyDescent="0.4">
      <c r="A60" s="92">
        <v>2023</v>
      </c>
      <c r="B60" s="19">
        <v>22262</v>
      </c>
      <c r="C60" s="16">
        <v>0</v>
      </c>
      <c r="D60" s="17">
        <v>61673</v>
      </c>
      <c r="E60" s="18">
        <f t="shared" ref="E60" si="4">D60/(D60+B60)</f>
        <v>0.73477095371418355</v>
      </c>
    </row>
    <row r="61" spans="1:5" ht="26.25" x14ac:dyDescent="0.4">
      <c r="A61" s="92"/>
      <c r="B61" s="92"/>
      <c r="C61" s="92"/>
      <c r="D61" s="92"/>
      <c r="E61" s="92"/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</sheetData>
  <phoneticPr fontId="3" type="noConversion"/>
  <printOptions horizontalCentered="1" verticalCentered="1" gridLinesSet="0"/>
  <pageMargins left="0.25" right="0.18" top="0.55000000000000004" bottom="0.46" header="0.47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U72"/>
  <sheetViews>
    <sheetView showGridLines="0" topLeftCell="A32" zoomScale="55" zoomScaleNormal="55" workbookViewId="0">
      <selection activeCell="H58" sqref="H58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>
        <v>1970</v>
      </c>
      <c r="B7" s="32">
        <v>6819</v>
      </c>
      <c r="C7" s="31">
        <v>9828</v>
      </c>
      <c r="D7" s="29">
        <v>23</v>
      </c>
      <c r="E7" s="18">
        <f t="shared" ref="E7:E39" si="0">D7/(D7+B7)</f>
        <v>3.3615901783104357E-3</v>
      </c>
      <c r="F7" s="5"/>
    </row>
    <row r="8" spans="1:6" ht="26.25" x14ac:dyDescent="0.4">
      <c r="A8" s="14">
        <v>1971</v>
      </c>
      <c r="B8" s="32">
        <v>687080</v>
      </c>
      <c r="C8" s="31">
        <v>903044</v>
      </c>
      <c r="D8" s="29">
        <v>0</v>
      </c>
      <c r="E8" s="18">
        <f t="shared" si="0"/>
        <v>0</v>
      </c>
      <c r="F8" s="5"/>
    </row>
    <row r="9" spans="1:6" ht="26.25" x14ac:dyDescent="0.4">
      <c r="A9" s="14">
        <v>1972</v>
      </c>
      <c r="B9" s="32">
        <v>12062344</v>
      </c>
      <c r="C9" s="31">
        <v>15279243</v>
      </c>
      <c r="D9" s="29">
        <v>26468</v>
      </c>
      <c r="E9" s="18">
        <f t="shared" si="0"/>
        <v>2.1894624550369383E-3</v>
      </c>
      <c r="F9" s="5"/>
    </row>
    <row r="10" spans="1:6" ht="26.25" x14ac:dyDescent="0.4">
      <c r="A10" s="14">
        <v>1973</v>
      </c>
      <c r="B10" s="32">
        <v>27894547</v>
      </c>
      <c r="C10" s="31">
        <v>33466696</v>
      </c>
      <c r="D10" s="29">
        <v>422462</v>
      </c>
      <c r="E10" s="18">
        <f t="shared" si="0"/>
        <v>1.4919019166183829E-2</v>
      </c>
      <c r="F10" s="5"/>
    </row>
    <row r="11" spans="1:6" ht="26.25" x14ac:dyDescent="0.4">
      <c r="A11" s="14">
        <v>1974</v>
      </c>
      <c r="B11" s="32">
        <v>31574636</v>
      </c>
      <c r="C11" s="31">
        <v>37792260</v>
      </c>
      <c r="D11" s="29">
        <v>364790</v>
      </c>
      <c r="E11" s="18">
        <f t="shared" si="0"/>
        <v>1.1421307320926806E-2</v>
      </c>
      <c r="F11" s="5"/>
    </row>
    <row r="12" spans="1:6" ht="26.25" x14ac:dyDescent="0.4">
      <c r="A12" s="14">
        <v>1975</v>
      </c>
      <c r="B12" s="32">
        <v>31693209</v>
      </c>
      <c r="C12" s="31">
        <v>39351568</v>
      </c>
      <c r="D12" s="29">
        <v>479775</v>
      </c>
      <c r="E12" s="18">
        <f t="shared" si="0"/>
        <v>1.4912356280039177E-2</v>
      </c>
      <c r="F12" s="5"/>
    </row>
    <row r="13" spans="1:6" ht="26.25" x14ac:dyDescent="0.4">
      <c r="A13" s="14">
        <v>1976</v>
      </c>
      <c r="B13" s="32">
        <v>33561648</v>
      </c>
      <c r="C13" s="31">
        <v>40971132</v>
      </c>
      <c r="D13" s="29">
        <v>1526821</v>
      </c>
      <c r="E13" s="18">
        <f t="shared" si="0"/>
        <v>4.3513468769469536E-2</v>
      </c>
      <c r="F13" s="5"/>
    </row>
    <row r="14" spans="1:6" ht="26.25" x14ac:dyDescent="0.4">
      <c r="A14" s="14">
        <v>1977</v>
      </c>
      <c r="B14" s="32">
        <v>35225341</v>
      </c>
      <c r="C14" s="31">
        <v>43842630</v>
      </c>
      <c r="D14" s="29">
        <v>4097864</v>
      </c>
      <c r="E14" s="18">
        <f t="shared" si="0"/>
        <v>0.10420981707874523</v>
      </c>
      <c r="F14" s="5"/>
    </row>
    <row r="15" spans="1:6" ht="26.25" x14ac:dyDescent="0.4">
      <c r="A15" s="14">
        <v>1978</v>
      </c>
      <c r="B15" s="32">
        <v>36087305</v>
      </c>
      <c r="C15" s="31">
        <v>45328381</v>
      </c>
      <c r="D15" s="29">
        <v>5472093</v>
      </c>
      <c r="E15" s="18">
        <f t="shared" si="0"/>
        <v>0.131669207527982</v>
      </c>
      <c r="F15" s="5"/>
    </row>
    <row r="16" spans="1:6" ht="26.25" x14ac:dyDescent="0.4">
      <c r="A16" s="14">
        <v>1979</v>
      </c>
      <c r="B16" s="32">
        <v>36089373</v>
      </c>
      <c r="C16" s="31">
        <v>44196356</v>
      </c>
      <c r="D16" s="29">
        <v>6454340</v>
      </c>
      <c r="E16" s="18">
        <f t="shared" si="0"/>
        <v>0.15171078274244656</v>
      </c>
      <c r="F16" s="5"/>
    </row>
    <row r="17" spans="1:42" ht="26.25" x14ac:dyDescent="0.4">
      <c r="A17" s="14">
        <v>1980</v>
      </c>
      <c r="B17" s="32">
        <v>31914848</v>
      </c>
      <c r="C17" s="31">
        <v>40129878</v>
      </c>
      <c r="D17" s="29">
        <v>9363945</v>
      </c>
      <c r="E17" s="18">
        <f t="shared" si="0"/>
        <v>0.22684638574582353</v>
      </c>
      <c r="F17" s="5"/>
    </row>
    <row r="18" spans="1:42" ht="26.25" x14ac:dyDescent="0.4">
      <c r="A18" s="14">
        <v>1981</v>
      </c>
      <c r="B18" s="32">
        <v>24972497</v>
      </c>
      <c r="C18" s="31">
        <v>32662924</v>
      </c>
      <c r="D18" s="29">
        <v>17162501</v>
      </c>
      <c r="E18" s="18">
        <f t="shared" si="0"/>
        <v>0.4073217471138838</v>
      </c>
      <c r="F18" s="5"/>
    </row>
    <row r="19" spans="1:42" ht="26.25" x14ac:dyDescent="0.4">
      <c r="A19" s="14">
        <v>1982</v>
      </c>
      <c r="B19" s="32">
        <v>16750425</v>
      </c>
      <c r="C19" s="31">
        <v>21797397</v>
      </c>
      <c r="D19" s="29">
        <v>28181554</v>
      </c>
      <c r="E19" s="18">
        <f t="shared" si="0"/>
        <v>0.62720482443027936</v>
      </c>
      <c r="F19" s="5"/>
    </row>
    <row r="20" spans="1:42" ht="26.25" x14ac:dyDescent="0.4">
      <c r="A20" s="14">
        <v>1983</v>
      </c>
      <c r="B20" s="32">
        <v>12530827</v>
      </c>
      <c r="C20" s="31">
        <v>19605561</v>
      </c>
      <c r="D20" s="29">
        <v>34737652</v>
      </c>
      <c r="E20" s="18">
        <f t="shared" si="0"/>
        <v>0.73490098972721341</v>
      </c>
      <c r="F20" s="5"/>
    </row>
    <row r="21" spans="1:42" ht="26.25" x14ac:dyDescent="0.4">
      <c r="A21" s="14">
        <v>1984</v>
      </c>
      <c r="B21" s="32">
        <v>8769649</v>
      </c>
      <c r="C21" s="31">
        <v>11014328</v>
      </c>
      <c r="D21" s="29">
        <v>49249215</v>
      </c>
      <c r="E21" s="18">
        <f t="shared" si="0"/>
        <v>0.84884831595461785</v>
      </c>
      <c r="F21" s="7"/>
    </row>
    <row r="22" spans="1:42" ht="26.25" x14ac:dyDescent="0.4">
      <c r="A22" s="14">
        <v>1985</v>
      </c>
      <c r="B22" s="32">
        <v>6358259</v>
      </c>
      <c r="C22" s="31">
        <v>9440024</v>
      </c>
      <c r="D22" s="29">
        <v>53651208</v>
      </c>
      <c r="E22" s="18">
        <f t="shared" si="0"/>
        <v>0.89404573448386071</v>
      </c>
      <c r="F22" s="5"/>
    </row>
    <row r="23" spans="1:42" ht="26.25" x14ac:dyDescent="0.4">
      <c r="A23" s="14">
        <v>1986</v>
      </c>
      <c r="B23" s="32">
        <v>5518771</v>
      </c>
      <c r="C23" s="31">
        <v>8212553</v>
      </c>
      <c r="D23" s="29">
        <v>44652415</v>
      </c>
      <c r="E23" s="18">
        <f t="shared" si="0"/>
        <v>0.89000118514240423</v>
      </c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>
        <v>1987</v>
      </c>
      <c r="B24" s="32">
        <v>4676964</v>
      </c>
      <c r="C24" s="31">
        <v>7830538</v>
      </c>
      <c r="D24" s="29">
        <v>51653832</v>
      </c>
      <c r="E24" s="18">
        <f t="shared" si="0"/>
        <v>0.91697323077060722</v>
      </c>
      <c r="F24" s="5"/>
    </row>
    <row r="25" spans="1:42" ht="26.25" x14ac:dyDescent="0.4">
      <c r="A25" s="14">
        <v>1988</v>
      </c>
      <c r="B25" s="32">
        <v>4729067</v>
      </c>
      <c r="C25" s="31">
        <v>7443364</v>
      </c>
      <c r="D25" s="29">
        <v>46050785</v>
      </c>
      <c r="E25" s="18">
        <f t="shared" si="0"/>
        <v>0.90687119371675207</v>
      </c>
      <c r="F25" s="5"/>
    </row>
    <row r="26" spans="1:42" ht="26.25" x14ac:dyDescent="0.4">
      <c r="A26" s="14">
        <v>1989</v>
      </c>
      <c r="B26" s="32">
        <v>4814354</v>
      </c>
      <c r="C26" s="31">
        <v>7595813</v>
      </c>
      <c r="D26" s="29">
        <v>51452328</v>
      </c>
      <c r="E26" s="18">
        <f t="shared" si="0"/>
        <v>0.91443685980986045</v>
      </c>
      <c r="F26" s="5"/>
    </row>
    <row r="27" spans="1:42" ht="26.25" x14ac:dyDescent="0.4">
      <c r="A27" s="14">
        <v>1990</v>
      </c>
      <c r="B27" s="32">
        <v>3645049</v>
      </c>
      <c r="C27" s="31">
        <v>6208968</v>
      </c>
      <c r="D27" s="29">
        <v>42052525</v>
      </c>
      <c r="E27" s="18">
        <f t="shared" si="0"/>
        <v>0.92023539367757246</v>
      </c>
      <c r="F27" s="5"/>
    </row>
    <row r="28" spans="1:42" ht="26.25" x14ac:dyDescent="0.4">
      <c r="A28" s="14">
        <v>1991</v>
      </c>
      <c r="B28" s="32">
        <v>2947539</v>
      </c>
      <c r="C28" s="31">
        <v>5099123</v>
      </c>
      <c r="D28" s="29">
        <v>43428820</v>
      </c>
      <c r="E28" s="18">
        <f t="shared" si="0"/>
        <v>0.93644307005644833</v>
      </c>
      <c r="F28" s="5"/>
    </row>
    <row r="29" spans="1:42" ht="26.25" x14ac:dyDescent="0.4">
      <c r="A29" s="14">
        <v>1992</v>
      </c>
      <c r="B29" s="32">
        <v>3818658</v>
      </c>
      <c r="C29" s="31">
        <v>6465960</v>
      </c>
      <c r="D29" s="29">
        <v>53872367</v>
      </c>
      <c r="E29" s="18">
        <f t="shared" si="0"/>
        <v>0.93380845634134602</v>
      </c>
      <c r="F29" s="5"/>
    </row>
    <row r="30" spans="1:42" ht="26.25" x14ac:dyDescent="0.4">
      <c r="A30" s="14">
        <v>1993</v>
      </c>
      <c r="B30" s="32">
        <v>3954826</v>
      </c>
      <c r="C30" s="31">
        <v>6960372</v>
      </c>
      <c r="D30" s="29">
        <v>58167905</v>
      </c>
      <c r="E30" s="18">
        <f t="shared" si="0"/>
        <v>0.93633850385618111</v>
      </c>
      <c r="F30" s="5"/>
    </row>
    <row r="31" spans="1:42" ht="26.25" x14ac:dyDescent="0.4">
      <c r="A31" s="14">
        <v>1994</v>
      </c>
      <c r="B31" s="32">
        <v>4159336</v>
      </c>
      <c r="C31" s="31">
        <v>7410410</v>
      </c>
      <c r="D31" s="29">
        <v>55199267</v>
      </c>
      <c r="E31" s="18">
        <f t="shared" si="0"/>
        <v>0.92992867436587079</v>
      </c>
      <c r="F31" s="5"/>
    </row>
    <row r="32" spans="1:42" ht="26.25" x14ac:dyDescent="0.4">
      <c r="A32" s="14">
        <v>1995</v>
      </c>
      <c r="B32" s="32">
        <v>3810967</v>
      </c>
      <c r="C32" s="31">
        <v>6230813</v>
      </c>
      <c r="D32" s="29">
        <v>61436742</v>
      </c>
      <c r="E32" s="18">
        <f t="shared" si="0"/>
        <v>0.94159232472055077</v>
      </c>
      <c r="F32" s="5"/>
    </row>
    <row r="33" spans="1:6" ht="26.25" x14ac:dyDescent="0.4">
      <c r="A33" s="14">
        <v>1996</v>
      </c>
      <c r="B33" s="32">
        <v>3895660</v>
      </c>
      <c r="C33" s="31">
        <v>5859793</v>
      </c>
      <c r="D33" s="29">
        <v>68565089</v>
      </c>
      <c r="E33" s="18">
        <f t="shared" si="0"/>
        <v>0.94623765205628774</v>
      </c>
      <c r="F33" s="5"/>
    </row>
    <row r="34" spans="1:6" ht="26.25" x14ac:dyDescent="0.4">
      <c r="A34" s="14">
        <v>1997</v>
      </c>
      <c r="B34" s="32">
        <v>3759700</v>
      </c>
      <c r="C34" s="31">
        <v>6093128</v>
      </c>
      <c r="D34" s="29">
        <v>71182135</v>
      </c>
      <c r="E34" s="18">
        <f t="shared" si="0"/>
        <v>0.94983175952390275</v>
      </c>
      <c r="F34" s="5"/>
    </row>
    <row r="35" spans="1:6" ht="26.25" x14ac:dyDescent="0.4">
      <c r="A35" s="14">
        <v>1998</v>
      </c>
      <c r="B35" s="32">
        <v>3592132</v>
      </c>
      <c r="C35" s="31">
        <v>5680900</v>
      </c>
      <c r="D35" s="29">
        <v>76271406</v>
      </c>
      <c r="E35" s="18">
        <f t="shared" si="0"/>
        <v>0.95502162701582294</v>
      </c>
      <c r="F35" s="5"/>
    </row>
    <row r="36" spans="1:6" ht="26.25" x14ac:dyDescent="0.4">
      <c r="A36" s="14">
        <v>1999</v>
      </c>
      <c r="B36" s="32">
        <v>3540332</v>
      </c>
      <c r="C36" s="31">
        <v>6026604</v>
      </c>
      <c r="D36" s="29">
        <v>71061187</v>
      </c>
      <c r="E36" s="18">
        <f t="shared" si="0"/>
        <v>0.95254343279524911</v>
      </c>
      <c r="F36" s="5"/>
    </row>
    <row r="37" spans="1:6" ht="26.25" x14ac:dyDescent="0.4">
      <c r="A37" s="14">
        <v>2000</v>
      </c>
      <c r="B37" s="32">
        <v>3385659</v>
      </c>
      <c r="C37" s="31">
        <v>6686994</v>
      </c>
      <c r="D37" s="29">
        <v>59723505</v>
      </c>
      <c r="E37" s="18">
        <f t="shared" si="0"/>
        <v>0.9463523395746456</v>
      </c>
      <c r="F37" s="5"/>
    </row>
    <row r="38" spans="1:6" ht="26.25" x14ac:dyDescent="0.4">
      <c r="A38" s="14">
        <v>2001</v>
      </c>
      <c r="B38" s="32">
        <v>3106905</v>
      </c>
      <c r="C38" s="31">
        <v>5957677</v>
      </c>
      <c r="D38" s="29">
        <v>59131751</v>
      </c>
      <c r="E38" s="18">
        <f t="shared" si="0"/>
        <v>0.95008078259273465</v>
      </c>
      <c r="F38" s="5"/>
    </row>
    <row r="39" spans="1:6" ht="26.25" x14ac:dyDescent="0.4">
      <c r="A39" s="14">
        <v>2002</v>
      </c>
      <c r="B39" s="32">
        <v>2466319</v>
      </c>
      <c r="C39" s="31">
        <v>3623118</v>
      </c>
      <c r="D39" s="29">
        <v>51679006</v>
      </c>
      <c r="E39" s="18">
        <f t="shared" si="0"/>
        <v>0.9544500102271064</v>
      </c>
    </row>
    <row r="40" spans="1:6" ht="26.25" x14ac:dyDescent="0.4">
      <c r="A40" s="14">
        <v>2003</v>
      </c>
      <c r="B40" s="32">
        <v>2230230</v>
      </c>
      <c r="C40" s="31">
        <v>3380365</v>
      </c>
      <c r="D40" s="29">
        <v>43806208</v>
      </c>
      <c r="E40" s="18">
        <f>D40/(D40+B40)</f>
        <v>0.95155511379920399</v>
      </c>
    </row>
    <row r="41" spans="1:6" ht="26.25" x14ac:dyDescent="0.4">
      <c r="A41" s="14">
        <v>2004</v>
      </c>
      <c r="B41" s="32">
        <v>1947583</v>
      </c>
      <c r="C41" s="31">
        <v>3249324</v>
      </c>
      <c r="D41" s="29">
        <v>39213237</v>
      </c>
      <c r="E41" s="18">
        <f>D41/(D41+B41)</f>
        <v>0.95268357141572979</v>
      </c>
    </row>
    <row r="42" spans="1:6" ht="26.25" x14ac:dyDescent="0.4">
      <c r="A42" s="14">
        <v>2005</v>
      </c>
      <c r="B42" s="32">
        <v>1632289</v>
      </c>
      <c r="C42" s="31">
        <v>2619304</v>
      </c>
      <c r="D42" s="29">
        <v>38548042</v>
      </c>
      <c r="E42" s="18">
        <f t="shared" ref="E42:E48" si="1">D42/(D42+B42)</f>
        <v>0.95937591952639711</v>
      </c>
    </row>
    <row r="43" spans="1:6" ht="26.25" x14ac:dyDescent="0.4">
      <c r="A43" s="14">
        <v>2006</v>
      </c>
      <c r="B43" s="32">
        <v>1402653</v>
      </c>
      <c r="C43" s="31">
        <v>2574165</v>
      </c>
      <c r="D43" s="29">
        <v>41017253</v>
      </c>
      <c r="E43" s="18">
        <f t="shared" si="1"/>
        <v>0.96693408514389445</v>
      </c>
    </row>
    <row r="44" spans="1:6" ht="26.25" x14ac:dyDescent="0.4">
      <c r="A44" s="14">
        <v>2007</v>
      </c>
      <c r="B44" s="32">
        <v>1244895</v>
      </c>
      <c r="C44" s="31">
        <v>1662710</v>
      </c>
      <c r="D44" s="29">
        <v>39756309</v>
      </c>
      <c r="E44" s="18">
        <f t="shared" si="1"/>
        <v>0.96963759893489954</v>
      </c>
    </row>
    <row r="45" spans="1:6" ht="26.25" x14ac:dyDescent="0.4">
      <c r="A45" s="14">
        <v>2008</v>
      </c>
      <c r="B45" s="32">
        <v>1143918</v>
      </c>
      <c r="C45" s="31">
        <v>2487557</v>
      </c>
      <c r="D45" s="29">
        <v>30643075</v>
      </c>
      <c r="E45" s="18">
        <f t="shared" si="1"/>
        <v>0.96401301626737701</v>
      </c>
    </row>
    <row r="46" spans="1:6" ht="26.25" x14ac:dyDescent="0.4">
      <c r="A46" s="14">
        <v>2009</v>
      </c>
      <c r="B46" s="32">
        <v>12419</v>
      </c>
      <c r="C46" s="31">
        <v>0</v>
      </c>
      <c r="D46" s="29">
        <v>298281</v>
      </c>
      <c r="E46" s="18">
        <f t="shared" si="1"/>
        <v>0.96002896684905048</v>
      </c>
    </row>
    <row r="47" spans="1:6" ht="26.25" x14ac:dyDescent="0.4">
      <c r="A47" s="14">
        <v>2010</v>
      </c>
      <c r="B47" s="32">
        <v>913841</v>
      </c>
      <c r="C47" s="87">
        <v>13692032</v>
      </c>
      <c r="D47" s="29">
        <v>34187142</v>
      </c>
      <c r="E47" s="18">
        <f t="shared" si="1"/>
        <v>0.97396537299254549</v>
      </c>
    </row>
    <row r="48" spans="1:6" ht="26.25" x14ac:dyDescent="0.4">
      <c r="A48" s="14">
        <v>2011</v>
      </c>
      <c r="B48" s="32">
        <v>1103626</v>
      </c>
      <c r="C48" s="87">
        <v>16874975</v>
      </c>
      <c r="D48" s="29">
        <v>41739732</v>
      </c>
      <c r="E48" s="18">
        <f t="shared" si="1"/>
        <v>0.97424044119044073</v>
      </c>
    </row>
    <row r="49" spans="1:5" ht="26.25" x14ac:dyDescent="0.4">
      <c r="A49" s="14">
        <v>2012</v>
      </c>
      <c r="B49" s="32">
        <v>1219898</v>
      </c>
      <c r="C49" s="87">
        <v>18006418</v>
      </c>
      <c r="D49" s="29">
        <v>43223342</v>
      </c>
      <c r="E49" s="18">
        <f>D49/(D49+B49)</f>
        <v>0.97255155114703606</v>
      </c>
    </row>
    <row r="50" spans="1:5" ht="26.25" x14ac:dyDescent="0.4">
      <c r="A50" s="14">
        <v>2013</v>
      </c>
      <c r="B50" s="32">
        <v>1340826</v>
      </c>
      <c r="C50" s="87">
        <v>17793254</v>
      </c>
      <c r="D50" s="29">
        <v>40537546</v>
      </c>
      <c r="E50" s="18">
        <f>D50/(D50+B50)</f>
        <v>0.96798285281958907</v>
      </c>
    </row>
    <row r="51" spans="1:5" ht="26.25" x14ac:dyDescent="0.4">
      <c r="A51" s="14">
        <v>2014</v>
      </c>
      <c r="B51" s="32">
        <v>1462733</v>
      </c>
      <c r="C51" s="87">
        <v>21110449</v>
      </c>
      <c r="D51" s="29">
        <v>43735864</v>
      </c>
      <c r="E51" s="18">
        <f>D51/(D51+B51)</f>
        <v>0.96763764592073509</v>
      </c>
    </row>
    <row r="52" spans="1:5" ht="26.25" x14ac:dyDescent="0.4">
      <c r="A52" s="14">
        <v>2015</v>
      </c>
      <c r="B52" s="32">
        <v>1477713</v>
      </c>
      <c r="C52" s="87">
        <v>23379481</v>
      </c>
      <c r="D52" s="29">
        <v>44897725</v>
      </c>
      <c r="E52" s="18">
        <f t="shared" ref="E52:E53" si="2">D52/(D52+B52)</f>
        <v>0.96813586968170517</v>
      </c>
    </row>
    <row r="53" spans="1:5" ht="26.25" x14ac:dyDescent="0.4">
      <c r="A53" s="14">
        <v>2016</v>
      </c>
      <c r="B53" s="32">
        <v>1394924</v>
      </c>
      <c r="C53" s="87">
        <v>20683945</v>
      </c>
      <c r="D53" s="29">
        <v>42460237</v>
      </c>
      <c r="E53" s="18">
        <f t="shared" si="2"/>
        <v>0.96819247796171581</v>
      </c>
    </row>
    <row r="54" spans="1:5" ht="26.25" x14ac:dyDescent="0.4">
      <c r="A54" s="14">
        <v>2017</v>
      </c>
      <c r="B54" s="32">
        <v>1350474</v>
      </c>
      <c r="C54" s="87">
        <v>22858508</v>
      </c>
      <c r="D54" s="29">
        <v>42173980</v>
      </c>
      <c r="E54" s="18">
        <f t="shared" ref="E54:E56" si="3">D54/(D54+B54)</f>
        <v>0.96897206338303521</v>
      </c>
    </row>
    <row r="55" spans="1:5" ht="26.25" x14ac:dyDescent="0.4">
      <c r="A55" s="14">
        <v>2018</v>
      </c>
      <c r="B55" s="32">
        <v>1275441</v>
      </c>
      <c r="C55" s="87">
        <v>19686256</v>
      </c>
      <c r="D55" s="29">
        <v>39977598</v>
      </c>
      <c r="E55" s="18">
        <f t="shared" si="3"/>
        <v>0.96908249595866136</v>
      </c>
    </row>
    <row r="56" spans="1:5" ht="26.25" x14ac:dyDescent="0.4">
      <c r="A56" s="14">
        <v>2019</v>
      </c>
      <c r="B56" s="32">
        <v>1220928</v>
      </c>
      <c r="C56" s="87">
        <v>18343518</v>
      </c>
      <c r="D56" s="29">
        <v>39883304</v>
      </c>
      <c r="E56" s="18">
        <f t="shared" si="3"/>
        <v>0.97029678111976403</v>
      </c>
    </row>
    <row r="57" spans="1:5" ht="26.25" x14ac:dyDescent="0.4">
      <c r="A57" s="14">
        <v>2020</v>
      </c>
      <c r="B57" s="32">
        <v>936081</v>
      </c>
      <c r="C57" s="87">
        <v>11990967</v>
      </c>
      <c r="D57" s="29">
        <v>30842634</v>
      </c>
      <c r="E57" s="18">
        <f t="shared" ref="E57:E60" si="4">D57/(D57+B57)</f>
        <v>0.97054377434707473</v>
      </c>
    </row>
    <row r="58" spans="1:5" ht="26.25" x14ac:dyDescent="0.4">
      <c r="A58" s="14">
        <v>2020</v>
      </c>
      <c r="B58" s="32">
        <v>1057420</v>
      </c>
      <c r="C58" s="87">
        <v>14708561</v>
      </c>
      <c r="D58" s="29">
        <v>32424995</v>
      </c>
      <c r="E58" s="18">
        <f t="shared" si="4"/>
        <v>0.96841864602657846</v>
      </c>
    </row>
    <row r="59" spans="1:5" ht="26.25" x14ac:dyDescent="0.4">
      <c r="A59" s="92">
        <v>2022</v>
      </c>
      <c r="B59" s="32">
        <v>851726</v>
      </c>
      <c r="C59" s="87">
        <v>13820415</v>
      </c>
      <c r="D59" s="29">
        <v>29663827</v>
      </c>
      <c r="E59" s="18">
        <f t="shared" si="4"/>
        <v>0.97208879026377137</v>
      </c>
    </row>
    <row r="60" spans="1:5" ht="26.25" x14ac:dyDescent="0.4">
      <c r="A60" s="92">
        <v>2023</v>
      </c>
      <c r="B60" s="32">
        <v>688766</v>
      </c>
      <c r="C60" s="87">
        <v>11559634</v>
      </c>
      <c r="D60" s="29">
        <v>26272038</v>
      </c>
      <c r="E60" s="18">
        <f t="shared" si="4"/>
        <v>0.97445306156300082</v>
      </c>
    </row>
    <row r="61" spans="1:5" ht="26.25" x14ac:dyDescent="0.4">
      <c r="A61" s="92"/>
      <c r="B61" s="32"/>
      <c r="C61" s="92"/>
      <c r="D61" s="92"/>
      <c r="E61" s="92"/>
    </row>
    <row r="62" spans="1:5" ht="26.25" x14ac:dyDescent="0.4">
      <c r="A62" s="92"/>
      <c r="B62" s="32"/>
      <c r="C62" s="92"/>
      <c r="D62" s="92"/>
      <c r="E62" s="92"/>
    </row>
    <row r="63" spans="1:5" ht="26.25" x14ac:dyDescent="0.4">
      <c r="A63" s="92"/>
      <c r="B63" s="32"/>
      <c r="C63" s="92"/>
      <c r="D63" s="92"/>
      <c r="E63" s="92"/>
    </row>
    <row r="64" spans="1:5" ht="26.25" x14ac:dyDescent="0.4">
      <c r="A64" s="92"/>
      <c r="B64" s="32"/>
      <c r="C64" s="92"/>
      <c r="D64" s="92"/>
      <c r="E64" s="92"/>
    </row>
    <row r="65" spans="1:73" ht="26.25" x14ac:dyDescent="0.4">
      <c r="A65" s="92"/>
      <c r="B65" s="32"/>
      <c r="C65" s="92"/>
      <c r="D65" s="92"/>
      <c r="E65" s="92"/>
    </row>
    <row r="66" spans="1:73" ht="26.25" x14ac:dyDescent="0.4">
      <c r="A66" s="92"/>
      <c r="B66" s="32"/>
      <c r="C66" s="92"/>
      <c r="D66" s="92"/>
      <c r="E66" s="92"/>
    </row>
    <row r="67" spans="1:73" ht="26.25" x14ac:dyDescent="0.4">
      <c r="A67" s="92"/>
      <c r="B67" s="32"/>
      <c r="C67" s="92"/>
      <c r="D67" s="92"/>
      <c r="E67" s="92"/>
    </row>
    <row r="68" spans="1:73" ht="26.25" x14ac:dyDescent="0.4">
      <c r="A68" s="92"/>
      <c r="B68" s="32"/>
      <c r="C68" s="92"/>
      <c r="D68" s="92"/>
      <c r="E68" s="9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1:73" ht="26.25" x14ac:dyDescent="0.4">
      <c r="A69" s="92"/>
      <c r="B69" s="32"/>
      <c r="C69" s="92"/>
      <c r="D69" s="92"/>
      <c r="E69" s="9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1:73" ht="26.25" x14ac:dyDescent="0.4">
      <c r="A70" s="92"/>
      <c r="B70" s="32"/>
      <c r="C70" s="92"/>
      <c r="D70" s="92"/>
      <c r="E70" s="9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1:73" ht="26.25" x14ac:dyDescent="0.4">
      <c r="A71" s="92"/>
      <c r="B71" s="32"/>
      <c r="C71" s="92"/>
      <c r="D71" s="92"/>
      <c r="E71" s="9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1:73" ht="26.25" x14ac:dyDescent="0.4">
      <c r="A72" s="92"/>
      <c r="B72" s="32"/>
      <c r="C72" s="92"/>
      <c r="D72" s="92"/>
      <c r="E72" s="9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honeticPr fontId="3" type="noConversion"/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F72"/>
  <sheetViews>
    <sheetView showGridLines="0" topLeftCell="A28" zoomScale="55" zoomScaleNormal="55" workbookViewId="0">
      <selection activeCell="E60" sqref="E60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88"/>
    </row>
    <row r="4" spans="1:6" ht="26.25" x14ac:dyDescent="0.4">
      <c r="A4" s="10"/>
      <c r="B4" s="10"/>
      <c r="C4" s="10"/>
      <c r="D4" s="10"/>
      <c r="E4" s="11" t="s">
        <v>3</v>
      </c>
      <c r="F4" s="88"/>
    </row>
    <row r="5" spans="1:6" ht="26.25" x14ac:dyDescent="0.4">
      <c r="A5" s="12" t="s">
        <v>7</v>
      </c>
      <c r="B5" s="10"/>
      <c r="C5" s="10"/>
      <c r="D5" s="10"/>
      <c r="E5" s="11" t="s">
        <v>4</v>
      </c>
      <c r="F5" s="88"/>
    </row>
    <row r="6" spans="1:6" ht="26.25" x14ac:dyDescent="0.4">
      <c r="A6" s="10"/>
      <c r="B6" s="13" t="s">
        <v>0</v>
      </c>
      <c r="C6" s="13" t="s">
        <v>2</v>
      </c>
      <c r="D6" s="13" t="s">
        <v>1</v>
      </c>
      <c r="E6" s="13" t="s">
        <v>5</v>
      </c>
      <c r="F6" s="89"/>
    </row>
    <row r="7" spans="1:6" ht="26.25" x14ac:dyDescent="0.4">
      <c r="A7" s="14"/>
      <c r="B7" s="15"/>
      <c r="C7" s="16"/>
      <c r="D7" s="17"/>
      <c r="E7" s="18"/>
      <c r="F7" s="90"/>
    </row>
    <row r="8" spans="1:6" ht="26.25" x14ac:dyDescent="0.4">
      <c r="A8" s="14"/>
      <c r="B8" s="15"/>
      <c r="C8" s="16"/>
      <c r="D8" s="17"/>
      <c r="E8" s="18"/>
      <c r="F8" s="90"/>
    </row>
    <row r="9" spans="1:6" ht="26.25" x14ac:dyDescent="0.4">
      <c r="A9" s="14"/>
      <c r="B9" s="15"/>
      <c r="C9" s="16"/>
      <c r="D9" s="17"/>
      <c r="E9" s="18"/>
      <c r="F9" s="90"/>
    </row>
    <row r="10" spans="1:6" ht="26.25" x14ac:dyDescent="0.4">
      <c r="A10" s="14"/>
      <c r="B10" s="15"/>
      <c r="C10" s="16"/>
      <c r="D10" s="17"/>
      <c r="E10" s="18"/>
      <c r="F10" s="90"/>
    </row>
    <row r="11" spans="1:6" ht="26.25" x14ac:dyDescent="0.4">
      <c r="A11" s="14">
        <v>1974</v>
      </c>
      <c r="B11" s="15">
        <v>44276</v>
      </c>
      <c r="C11" s="16">
        <v>4428</v>
      </c>
      <c r="D11" s="17">
        <v>18649</v>
      </c>
      <c r="E11" s="18">
        <f t="shared" ref="E11:E38" si="0">D11/(D11+B11)</f>
        <v>0.29636869288835915</v>
      </c>
      <c r="F11" s="90"/>
    </row>
    <row r="12" spans="1:6" ht="26.25" x14ac:dyDescent="0.4">
      <c r="A12" s="14">
        <v>1975</v>
      </c>
      <c r="B12" s="15">
        <v>39943</v>
      </c>
      <c r="C12" s="16">
        <v>3995</v>
      </c>
      <c r="D12" s="17">
        <v>54216</v>
      </c>
      <c r="E12" s="18">
        <f t="shared" si="0"/>
        <v>0.57579201138499769</v>
      </c>
      <c r="F12" s="90"/>
    </row>
    <row r="13" spans="1:6" ht="26.25" x14ac:dyDescent="0.4">
      <c r="A13" s="14">
        <v>1976</v>
      </c>
      <c r="B13" s="15">
        <v>215286</v>
      </c>
      <c r="C13" s="16">
        <v>21193</v>
      </c>
      <c r="D13" s="17">
        <v>201703</v>
      </c>
      <c r="E13" s="18">
        <f t="shared" si="0"/>
        <v>0.48371299962349129</v>
      </c>
      <c r="F13" s="90"/>
    </row>
    <row r="14" spans="1:6" ht="26.25" x14ac:dyDescent="0.4">
      <c r="A14" s="14">
        <v>1977</v>
      </c>
      <c r="B14" s="15">
        <v>485329</v>
      </c>
      <c r="C14" s="16">
        <v>50691</v>
      </c>
      <c r="D14" s="17">
        <v>636528</v>
      </c>
      <c r="E14" s="18">
        <f t="shared" si="0"/>
        <v>0.5673878221555867</v>
      </c>
      <c r="F14" s="90"/>
    </row>
    <row r="15" spans="1:6" ht="26.25" x14ac:dyDescent="0.4">
      <c r="A15" s="14">
        <v>1978</v>
      </c>
      <c r="B15" s="15">
        <v>826097</v>
      </c>
      <c r="C15" s="16">
        <v>82608</v>
      </c>
      <c r="D15" s="17">
        <v>1588493</v>
      </c>
      <c r="E15" s="18">
        <f t="shared" si="0"/>
        <v>0.65787276514853454</v>
      </c>
      <c r="F15" s="90"/>
    </row>
    <row r="16" spans="1:6" ht="26.25" x14ac:dyDescent="0.4">
      <c r="A16" s="14">
        <v>1979</v>
      </c>
      <c r="B16" s="15">
        <v>664285</v>
      </c>
      <c r="C16" s="16">
        <v>67328</v>
      </c>
      <c r="D16" s="17">
        <v>1987719</v>
      </c>
      <c r="E16" s="18">
        <f t="shared" si="0"/>
        <v>0.74951583783433207</v>
      </c>
      <c r="F16" s="90"/>
    </row>
    <row r="17" spans="1:6" ht="26.25" x14ac:dyDescent="0.4">
      <c r="A17" s="14">
        <v>1980</v>
      </c>
      <c r="B17" s="15">
        <v>560565</v>
      </c>
      <c r="C17" s="16">
        <v>56453</v>
      </c>
      <c r="D17" s="17">
        <v>2644381</v>
      </c>
      <c r="E17" s="18">
        <f t="shared" si="0"/>
        <v>0.82509377693103092</v>
      </c>
      <c r="F17" s="90"/>
    </row>
    <row r="18" spans="1:6" ht="26.25" x14ac:dyDescent="0.4">
      <c r="A18" s="14">
        <v>1981</v>
      </c>
      <c r="B18" s="15">
        <v>466616</v>
      </c>
      <c r="C18" s="16">
        <v>46781</v>
      </c>
      <c r="D18" s="17">
        <v>3458233</v>
      </c>
      <c r="E18" s="18">
        <f t="shared" si="0"/>
        <v>0.88111236890896949</v>
      </c>
      <c r="F18" s="90"/>
    </row>
    <row r="19" spans="1:6" ht="26.25" x14ac:dyDescent="0.4">
      <c r="A19" s="14">
        <v>1982</v>
      </c>
      <c r="B19" s="15">
        <v>341667</v>
      </c>
      <c r="C19" s="16">
        <v>34202</v>
      </c>
      <c r="D19" s="17">
        <v>3585448</v>
      </c>
      <c r="E19" s="18">
        <f t="shared" si="0"/>
        <v>0.91299796415434742</v>
      </c>
      <c r="F19" s="90"/>
    </row>
    <row r="20" spans="1:6" ht="26.25" x14ac:dyDescent="0.4">
      <c r="A20" s="14">
        <v>1983</v>
      </c>
      <c r="B20" s="15">
        <v>299243</v>
      </c>
      <c r="C20" s="16">
        <v>29935</v>
      </c>
      <c r="D20" s="17">
        <v>3358863</v>
      </c>
      <c r="E20" s="18">
        <f t="shared" si="0"/>
        <v>0.91819728569921155</v>
      </c>
      <c r="F20" s="90"/>
    </row>
    <row r="21" spans="1:6" ht="26.25" x14ac:dyDescent="0.4">
      <c r="A21" s="14">
        <v>1984</v>
      </c>
      <c r="B21" s="15">
        <v>330756</v>
      </c>
      <c r="C21" s="16">
        <v>33134</v>
      </c>
      <c r="D21" s="17">
        <v>3820922</v>
      </c>
      <c r="E21" s="18">
        <f t="shared" si="0"/>
        <v>0.92033197179550053</v>
      </c>
      <c r="F21" s="91"/>
    </row>
    <row r="22" spans="1:6" ht="26.25" x14ac:dyDescent="0.4">
      <c r="A22" s="14">
        <v>1985</v>
      </c>
      <c r="B22" s="15">
        <v>261720</v>
      </c>
      <c r="C22" s="16">
        <v>26562</v>
      </c>
      <c r="D22" s="17">
        <v>3526210</v>
      </c>
      <c r="E22" s="18">
        <f t="shared" si="0"/>
        <v>0.93090685413933205</v>
      </c>
      <c r="F22" s="90"/>
    </row>
    <row r="23" spans="1:6" ht="26.25" x14ac:dyDescent="0.4">
      <c r="A23" s="14">
        <v>1986</v>
      </c>
      <c r="B23" s="15">
        <v>184978</v>
      </c>
      <c r="C23" s="16">
        <v>19132</v>
      </c>
      <c r="D23" s="17">
        <v>2172210</v>
      </c>
      <c r="E23" s="18">
        <f t="shared" si="0"/>
        <v>0.92152598774471961</v>
      </c>
      <c r="F23" s="90"/>
    </row>
    <row r="24" spans="1:6" ht="26.25" x14ac:dyDescent="0.4">
      <c r="A24" s="14">
        <v>1987</v>
      </c>
      <c r="B24" s="15">
        <v>170490</v>
      </c>
      <c r="C24" s="16">
        <v>16557</v>
      </c>
      <c r="D24" s="17">
        <v>1477860</v>
      </c>
      <c r="E24" s="18">
        <f t="shared" si="0"/>
        <v>0.89656929656929651</v>
      </c>
      <c r="F24" s="90"/>
    </row>
    <row r="25" spans="1:6" ht="26.25" x14ac:dyDescent="0.4">
      <c r="A25" s="14">
        <v>1988</v>
      </c>
      <c r="B25" s="15">
        <v>168605</v>
      </c>
      <c r="C25" s="16">
        <v>16493</v>
      </c>
      <c r="D25" s="17">
        <v>1297670</v>
      </c>
      <c r="E25" s="18">
        <f t="shared" si="0"/>
        <v>0.88501133825510225</v>
      </c>
      <c r="F25" s="90"/>
    </row>
    <row r="26" spans="1:6" ht="26.25" x14ac:dyDescent="0.4">
      <c r="A26" s="14">
        <v>1989</v>
      </c>
      <c r="B26" s="15">
        <v>104109</v>
      </c>
      <c r="C26" s="16">
        <v>8956</v>
      </c>
      <c r="D26" s="17">
        <v>1510456</v>
      </c>
      <c r="E26" s="18">
        <f t="shared" si="0"/>
        <v>0.93551885492377207</v>
      </c>
      <c r="F26" s="90"/>
    </row>
    <row r="27" spans="1:6" ht="26.25" x14ac:dyDescent="0.4">
      <c r="A27" s="14">
        <v>1990</v>
      </c>
      <c r="B27" s="15">
        <v>56006</v>
      </c>
      <c r="C27" s="16">
        <v>7271</v>
      </c>
      <c r="D27" s="17">
        <v>1181909</v>
      </c>
      <c r="E27" s="18">
        <f t="shared" si="0"/>
        <v>0.95475779839488173</v>
      </c>
      <c r="F27" s="90"/>
    </row>
    <row r="28" spans="1:6" ht="26.25" x14ac:dyDescent="0.4">
      <c r="A28" s="14">
        <v>1991</v>
      </c>
      <c r="B28" s="15">
        <v>51753</v>
      </c>
      <c r="C28" s="16">
        <v>7706</v>
      </c>
      <c r="D28" s="17">
        <v>744242</v>
      </c>
      <c r="E28" s="18">
        <f t="shared" si="0"/>
        <v>0.93498325994510012</v>
      </c>
      <c r="F28" s="90"/>
    </row>
    <row r="29" spans="1:6" ht="26.25" x14ac:dyDescent="0.4">
      <c r="A29" s="14">
        <v>1992</v>
      </c>
      <c r="B29" s="15">
        <v>49064</v>
      </c>
      <c r="C29" s="16">
        <v>6464</v>
      </c>
      <c r="D29" s="17">
        <v>525973</v>
      </c>
      <c r="E29" s="18">
        <f t="shared" si="0"/>
        <v>0.91467679471060126</v>
      </c>
      <c r="F29" s="90"/>
    </row>
    <row r="30" spans="1:6" ht="26.25" x14ac:dyDescent="0.4">
      <c r="A30" s="14">
        <v>1993</v>
      </c>
      <c r="B30" s="15">
        <v>47235</v>
      </c>
      <c r="C30" s="16">
        <v>5636</v>
      </c>
      <c r="D30" s="17">
        <v>617226</v>
      </c>
      <c r="E30" s="18">
        <f t="shared" si="0"/>
        <v>0.92891230636561062</v>
      </c>
      <c r="F30" s="90"/>
    </row>
    <row r="31" spans="1:6" ht="26.25" x14ac:dyDescent="0.4">
      <c r="A31" s="14">
        <v>1994</v>
      </c>
      <c r="B31" s="15">
        <v>50153</v>
      </c>
      <c r="C31" s="16">
        <v>6318</v>
      </c>
      <c r="D31" s="17">
        <v>701074</v>
      </c>
      <c r="E31" s="18">
        <f t="shared" si="0"/>
        <v>0.93323855505725961</v>
      </c>
      <c r="F31" s="90"/>
    </row>
    <row r="32" spans="1:6" ht="26.25" x14ac:dyDescent="0.4">
      <c r="A32" s="14">
        <v>1995</v>
      </c>
      <c r="B32" s="15">
        <v>43271</v>
      </c>
      <c r="C32" s="16">
        <v>6318</v>
      </c>
      <c r="D32" s="17">
        <v>661097</v>
      </c>
      <c r="E32" s="18">
        <f t="shared" si="0"/>
        <v>0.93856762374213476</v>
      </c>
      <c r="F32" s="90"/>
    </row>
    <row r="33" spans="1:6" ht="26.25" x14ac:dyDescent="0.4">
      <c r="A33" s="14">
        <v>1996</v>
      </c>
      <c r="B33" s="19">
        <v>52941</v>
      </c>
      <c r="C33" s="16">
        <v>6045</v>
      </c>
      <c r="D33" s="17">
        <v>943662</v>
      </c>
      <c r="E33" s="18">
        <f t="shared" si="0"/>
        <v>0.94687854642219615</v>
      </c>
      <c r="F33" s="90"/>
    </row>
    <row r="34" spans="1:6" ht="26.25" x14ac:dyDescent="0.4">
      <c r="A34" s="14">
        <v>1997</v>
      </c>
      <c r="B34" s="19">
        <v>53177</v>
      </c>
      <c r="C34" s="16">
        <v>5691</v>
      </c>
      <c r="D34" s="17">
        <v>1050313</v>
      </c>
      <c r="E34" s="18">
        <f t="shared" si="0"/>
        <v>0.95181016592810086</v>
      </c>
      <c r="F34" s="90"/>
    </row>
    <row r="35" spans="1:6" ht="26.25" x14ac:dyDescent="0.4">
      <c r="A35" s="14">
        <v>1998</v>
      </c>
      <c r="B35" s="19">
        <v>49151</v>
      </c>
      <c r="C35" s="16">
        <v>6354</v>
      </c>
      <c r="D35" s="17">
        <v>999995</v>
      </c>
      <c r="E35" s="18">
        <f t="shared" si="0"/>
        <v>0.9531514202980329</v>
      </c>
      <c r="F35" s="90"/>
    </row>
    <row r="36" spans="1:6" ht="26.25" x14ac:dyDescent="0.4">
      <c r="A36" s="14">
        <v>1999</v>
      </c>
      <c r="B36" s="19">
        <v>44537</v>
      </c>
      <c r="C36" s="16">
        <v>5980</v>
      </c>
      <c r="D36" s="17">
        <v>963961</v>
      </c>
      <c r="E36" s="18">
        <f t="shared" si="0"/>
        <v>0.95583828624350275</v>
      </c>
      <c r="F36" s="90"/>
    </row>
    <row r="37" spans="1:6" ht="26.25" x14ac:dyDescent="0.4">
      <c r="A37" s="14">
        <v>2000</v>
      </c>
      <c r="B37" s="19">
        <v>41352</v>
      </c>
      <c r="C37" s="16">
        <v>5046</v>
      </c>
      <c r="D37" s="17">
        <v>973140</v>
      </c>
      <c r="E37" s="18">
        <f t="shared" si="0"/>
        <v>0.95923871257732929</v>
      </c>
      <c r="F37" s="90"/>
    </row>
    <row r="38" spans="1:6" ht="26.25" x14ac:dyDescent="0.4">
      <c r="A38" s="14">
        <v>2001</v>
      </c>
      <c r="B38" s="19">
        <v>23353</v>
      </c>
      <c r="C38" s="16">
        <v>2850</v>
      </c>
      <c r="D38" s="17">
        <v>580815</v>
      </c>
      <c r="E38" s="18">
        <f t="shared" si="0"/>
        <v>0.96134684392420655</v>
      </c>
      <c r="F38" s="90"/>
    </row>
    <row r="39" spans="1:6" ht="26.25" x14ac:dyDescent="0.4">
      <c r="A39" s="14">
        <v>2002</v>
      </c>
      <c r="B39" s="19">
        <v>34603</v>
      </c>
      <c r="C39" s="16">
        <v>4222</v>
      </c>
      <c r="D39" s="17">
        <v>881950</v>
      </c>
      <c r="E39" s="18">
        <f>D39/(D39+B39)</f>
        <v>0.96224659130459445</v>
      </c>
      <c r="F39" s="92"/>
    </row>
    <row r="40" spans="1:6" ht="26.25" x14ac:dyDescent="0.4">
      <c r="A40" s="14">
        <v>2003</v>
      </c>
      <c r="B40" s="19">
        <v>18609</v>
      </c>
      <c r="C40" s="16">
        <v>2270</v>
      </c>
      <c r="D40" s="17">
        <v>753332</v>
      </c>
      <c r="E40" s="18">
        <f>D40/(D40+B40)</f>
        <v>0.97589323536384254</v>
      </c>
      <c r="F40" s="92"/>
    </row>
    <row r="41" spans="1:6" ht="26.25" x14ac:dyDescent="0.4">
      <c r="A41" s="14">
        <v>2004</v>
      </c>
      <c r="B41" s="19">
        <v>31669</v>
      </c>
      <c r="C41" s="16">
        <v>3862</v>
      </c>
      <c r="D41" s="17">
        <v>861595</v>
      </c>
      <c r="E41" s="18">
        <f>D41/(D41+B41)</f>
        <v>0.96454687527987248</v>
      </c>
      <c r="F41" s="92"/>
    </row>
    <row r="42" spans="1:6" ht="26.25" x14ac:dyDescent="0.4">
      <c r="A42" s="14">
        <v>2005</v>
      </c>
      <c r="B42" s="19">
        <v>20579</v>
      </c>
      <c r="C42" s="16">
        <v>2510</v>
      </c>
      <c r="D42" s="17">
        <v>712725</v>
      </c>
      <c r="E42" s="18">
        <f>D42/(D42+B42)</f>
        <v>0.97193660473691679</v>
      </c>
      <c r="F42" s="92"/>
    </row>
    <row r="43" spans="1:6" ht="26.25" x14ac:dyDescent="0.4">
      <c r="A43" s="14">
        <v>2006</v>
      </c>
      <c r="B43" s="19">
        <v>32917</v>
      </c>
      <c r="C43" s="16">
        <v>4016</v>
      </c>
      <c r="D43" s="17">
        <v>954460</v>
      </c>
      <c r="E43" s="18">
        <f t="shared" ref="E43:E49" si="1">D43/(D43+B43)</f>
        <v>0.9666621766559278</v>
      </c>
      <c r="F43" s="92"/>
    </row>
    <row r="44" spans="1:6" ht="26.25" x14ac:dyDescent="0.4">
      <c r="A44" s="14">
        <v>2007</v>
      </c>
      <c r="B44" s="19">
        <v>31993</v>
      </c>
      <c r="C44" s="16">
        <v>3903</v>
      </c>
      <c r="D44" s="17">
        <v>919084</v>
      </c>
      <c r="E44" s="18">
        <f t="shared" si="1"/>
        <v>0.9663612935650846</v>
      </c>
      <c r="F44" s="92"/>
    </row>
    <row r="45" spans="1:6" ht="26.25" x14ac:dyDescent="0.4">
      <c r="A45" s="14">
        <v>2008</v>
      </c>
      <c r="B45" s="19">
        <v>27192</v>
      </c>
      <c r="C45" s="16">
        <v>3317</v>
      </c>
      <c r="D45" s="17">
        <v>853378</v>
      </c>
      <c r="E45" s="18">
        <f t="shared" si="1"/>
        <v>0.96912000181700486</v>
      </c>
      <c r="F45" s="92"/>
    </row>
    <row r="46" spans="1:6" ht="26.25" x14ac:dyDescent="0.4">
      <c r="A46" s="14">
        <v>2009</v>
      </c>
      <c r="B46" s="19">
        <v>27332</v>
      </c>
      <c r="C46" s="16">
        <v>3335</v>
      </c>
      <c r="D46" s="17">
        <v>877856</v>
      </c>
      <c r="E46" s="18">
        <f t="shared" si="1"/>
        <v>0.96980516754530555</v>
      </c>
      <c r="F46" s="92"/>
    </row>
    <row r="47" spans="1:6" ht="26.25" x14ac:dyDescent="0.4">
      <c r="A47" s="14">
        <v>2010</v>
      </c>
      <c r="B47" s="19">
        <v>24897</v>
      </c>
      <c r="C47" s="16">
        <v>3037</v>
      </c>
      <c r="D47" s="17">
        <v>954994</v>
      </c>
      <c r="E47" s="18">
        <f t="shared" si="1"/>
        <v>0.97459207197535236</v>
      </c>
      <c r="F47" s="92"/>
    </row>
    <row r="48" spans="1:6" ht="26.25" x14ac:dyDescent="0.4">
      <c r="A48" s="14">
        <v>2011</v>
      </c>
      <c r="B48" s="19">
        <v>25499</v>
      </c>
      <c r="C48" s="16">
        <v>3112</v>
      </c>
      <c r="D48" s="17">
        <v>947238</v>
      </c>
      <c r="E48" s="18">
        <f t="shared" si="1"/>
        <v>0.9737863369029861</v>
      </c>
      <c r="F48" s="92"/>
    </row>
    <row r="49" spans="1:6" ht="26.25" x14ac:dyDescent="0.4">
      <c r="A49" s="14">
        <v>2012</v>
      </c>
      <c r="B49" s="19">
        <v>26993</v>
      </c>
      <c r="C49" s="16">
        <v>3294</v>
      </c>
      <c r="D49" s="17">
        <v>961550</v>
      </c>
      <c r="E49" s="18">
        <f t="shared" si="1"/>
        <v>0.97269415695624772</v>
      </c>
      <c r="F49" s="92"/>
    </row>
    <row r="50" spans="1:6" ht="26.25" x14ac:dyDescent="0.4">
      <c r="A50" s="14">
        <v>2013</v>
      </c>
      <c r="B50" s="19">
        <v>19080</v>
      </c>
      <c r="C50" s="16">
        <v>2327</v>
      </c>
      <c r="D50" s="17">
        <v>761594</v>
      </c>
      <c r="E50" s="18">
        <f t="shared" ref="E50:E53" si="2">D50/(D50+B50)</f>
        <v>0.97555958056756087</v>
      </c>
      <c r="F50" s="92"/>
    </row>
    <row r="51" spans="1:6" ht="26.25" x14ac:dyDescent="0.4">
      <c r="A51" s="14">
        <v>2014</v>
      </c>
      <c r="B51" s="19">
        <v>19928</v>
      </c>
      <c r="C51" s="16">
        <v>2431</v>
      </c>
      <c r="D51" s="17">
        <v>798347</v>
      </c>
      <c r="E51" s="18">
        <f t="shared" si="2"/>
        <v>0.97564632916806693</v>
      </c>
      <c r="F51" s="92"/>
    </row>
    <row r="52" spans="1:6" ht="26.25" x14ac:dyDescent="0.4">
      <c r="A52" s="14">
        <v>2015</v>
      </c>
      <c r="B52" s="19">
        <v>6039</v>
      </c>
      <c r="C52" s="16">
        <v>737</v>
      </c>
      <c r="D52" s="17">
        <v>209054</v>
      </c>
      <c r="E52" s="18">
        <f t="shared" si="2"/>
        <v>0.97192377250770601</v>
      </c>
      <c r="F52" s="92"/>
    </row>
    <row r="53" spans="1:6" ht="26.25" x14ac:dyDescent="0.4">
      <c r="A53" s="14">
        <v>2016</v>
      </c>
      <c r="B53" s="19">
        <v>9513</v>
      </c>
      <c r="C53" s="16">
        <v>0</v>
      </c>
      <c r="D53" s="17">
        <v>334139</v>
      </c>
      <c r="E53" s="18">
        <f t="shared" si="2"/>
        <v>0.97231792627425417</v>
      </c>
      <c r="F53" s="92"/>
    </row>
    <row r="54" spans="1:6" ht="26.25" x14ac:dyDescent="0.4">
      <c r="A54" s="14">
        <v>2017</v>
      </c>
      <c r="B54" s="19">
        <v>16786</v>
      </c>
      <c r="C54" s="16">
        <v>579</v>
      </c>
      <c r="D54" s="17">
        <v>646745</v>
      </c>
      <c r="E54" s="18">
        <f t="shared" ref="E54:E55" si="3">D54/(D54+B54)</f>
        <v>0.97470201090830721</v>
      </c>
      <c r="F54" s="92"/>
    </row>
    <row r="55" spans="1:6" ht="26.25" x14ac:dyDescent="0.4">
      <c r="A55" s="14">
        <v>2018</v>
      </c>
      <c r="B55" s="19">
        <v>5232</v>
      </c>
      <c r="C55" s="16">
        <v>747</v>
      </c>
      <c r="D55" s="17">
        <v>196755</v>
      </c>
      <c r="E55" s="18">
        <f t="shared" si="3"/>
        <v>0.9740973428983053</v>
      </c>
      <c r="F55" s="92"/>
    </row>
    <row r="56" spans="1:6" ht="26.25" x14ac:dyDescent="0.4">
      <c r="A56" s="14">
        <v>2019</v>
      </c>
      <c r="B56" s="19">
        <v>0</v>
      </c>
      <c r="C56" s="16">
        <v>0</v>
      </c>
      <c r="D56" s="17">
        <v>0</v>
      </c>
      <c r="E56" s="18">
        <v>0</v>
      </c>
      <c r="F56" s="92"/>
    </row>
    <row r="57" spans="1:6" ht="26.25" x14ac:dyDescent="0.4">
      <c r="A57" s="14">
        <v>2020</v>
      </c>
      <c r="B57" s="19">
        <v>0</v>
      </c>
      <c r="C57" s="16">
        <v>0</v>
      </c>
      <c r="D57" s="17">
        <v>0</v>
      </c>
      <c r="E57" s="18">
        <v>0</v>
      </c>
      <c r="F57" s="92"/>
    </row>
    <row r="58" spans="1:6" ht="26.25" x14ac:dyDescent="0.4">
      <c r="A58" s="14">
        <v>2021</v>
      </c>
      <c r="B58" s="19">
        <v>0</v>
      </c>
      <c r="C58" s="16">
        <v>0</v>
      </c>
      <c r="D58" s="17">
        <v>0</v>
      </c>
      <c r="E58" s="18">
        <v>0</v>
      </c>
      <c r="F58" s="92"/>
    </row>
    <row r="59" spans="1:6" ht="26.25" x14ac:dyDescent="0.4">
      <c r="A59" s="92">
        <v>2022</v>
      </c>
      <c r="B59" s="19">
        <v>0</v>
      </c>
      <c r="C59" s="16">
        <v>0</v>
      </c>
      <c r="D59" s="17">
        <v>0</v>
      </c>
      <c r="E59" s="18">
        <v>0</v>
      </c>
      <c r="F59" s="92"/>
    </row>
    <row r="60" spans="1:6" ht="26.25" x14ac:dyDescent="0.4">
      <c r="A60" s="92">
        <v>2023</v>
      </c>
      <c r="B60" s="19">
        <v>0</v>
      </c>
      <c r="C60" s="16">
        <v>0</v>
      </c>
      <c r="D60" s="17">
        <v>0</v>
      </c>
      <c r="E60" s="18">
        <v>1</v>
      </c>
      <c r="F60" s="92"/>
    </row>
    <row r="61" spans="1:6" ht="26.25" x14ac:dyDescent="0.4">
      <c r="A61" s="92"/>
      <c r="B61" s="92"/>
      <c r="C61" s="92"/>
      <c r="D61" s="92"/>
      <c r="E61" s="92"/>
    </row>
    <row r="62" spans="1:6" ht="26.25" x14ac:dyDescent="0.4">
      <c r="A62" s="92"/>
      <c r="B62" s="92"/>
      <c r="C62" s="92"/>
      <c r="D62" s="92"/>
      <c r="E62" s="92"/>
    </row>
    <row r="63" spans="1:6" ht="26.25" x14ac:dyDescent="0.4">
      <c r="A63" s="92"/>
      <c r="B63" s="92"/>
      <c r="C63" s="92"/>
      <c r="D63" s="92"/>
      <c r="E63" s="92"/>
    </row>
    <row r="64" spans="1:6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</sheetData>
  <phoneticPr fontId="3" type="noConversion"/>
  <printOptions horizontalCentered="1" verticalCentered="1" gridLinesSet="0"/>
  <pageMargins left="0.25" right="0.18" top="0.56999999999999995" bottom="0.46" header="0.47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F77"/>
  <sheetViews>
    <sheetView showGridLines="0" topLeftCell="A28" zoomScale="55" zoomScaleNormal="55" workbookViewId="0">
      <selection activeCell="I55" sqref="I55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/>
      <c r="B14" s="15"/>
      <c r="C14" s="16"/>
      <c r="D14" s="17"/>
      <c r="E14" s="18"/>
      <c r="F14" s="5"/>
    </row>
    <row r="15" spans="1:6" ht="26.25" x14ac:dyDescent="0.4">
      <c r="A15" s="14">
        <v>1978</v>
      </c>
      <c r="B15" s="15">
        <v>85738</v>
      </c>
      <c r="C15" s="16">
        <v>2534</v>
      </c>
      <c r="D15" s="17">
        <v>31508</v>
      </c>
      <c r="E15" s="18">
        <f t="shared" ref="E15:E56" si="0">D15/(D15+B15)</f>
        <v>0.26873411459666002</v>
      </c>
      <c r="F15" s="5"/>
    </row>
    <row r="16" spans="1:6" ht="26.25" x14ac:dyDescent="0.4">
      <c r="A16" s="14">
        <v>1979</v>
      </c>
      <c r="B16" s="15">
        <v>118655</v>
      </c>
      <c r="C16" s="16">
        <v>2534</v>
      </c>
      <c r="D16" s="17">
        <v>57756</v>
      </c>
      <c r="E16" s="18">
        <f t="shared" si="0"/>
        <v>0.3273945502264598</v>
      </c>
      <c r="F16" s="5"/>
    </row>
    <row r="17" spans="1:6" ht="26.25" x14ac:dyDescent="0.4">
      <c r="A17" s="14">
        <v>1980</v>
      </c>
      <c r="B17" s="15">
        <v>163024</v>
      </c>
      <c r="C17" s="16">
        <v>2548</v>
      </c>
      <c r="D17" s="17">
        <v>156028</v>
      </c>
      <c r="E17" s="18">
        <f t="shared" si="0"/>
        <v>0.48903626994972604</v>
      </c>
      <c r="F17" s="5"/>
    </row>
    <row r="18" spans="1:6" ht="26.25" x14ac:dyDescent="0.4">
      <c r="A18" s="14">
        <v>1981</v>
      </c>
      <c r="B18" s="15">
        <v>129276</v>
      </c>
      <c r="C18" s="16">
        <v>1904</v>
      </c>
      <c r="D18" s="17">
        <v>173287</v>
      </c>
      <c r="E18" s="18">
        <f t="shared" si="0"/>
        <v>0.57273030740705244</v>
      </c>
      <c r="F18" s="5"/>
    </row>
    <row r="19" spans="1:6" ht="26.25" x14ac:dyDescent="0.4">
      <c r="A19" s="14">
        <v>1982</v>
      </c>
      <c r="B19" s="15">
        <v>109119</v>
      </c>
      <c r="C19" s="16">
        <v>0</v>
      </c>
      <c r="D19" s="17">
        <v>281723</v>
      </c>
      <c r="E19" s="18">
        <f t="shared" si="0"/>
        <v>0.72081045537582966</v>
      </c>
      <c r="F19" s="5"/>
    </row>
    <row r="20" spans="1:6" ht="26.25" x14ac:dyDescent="0.4">
      <c r="A20" s="14">
        <v>1983</v>
      </c>
      <c r="B20" s="15">
        <v>114923</v>
      </c>
      <c r="C20" s="16">
        <v>0</v>
      </c>
      <c r="D20" s="17">
        <v>294695</v>
      </c>
      <c r="E20" s="18">
        <f t="shared" si="0"/>
        <v>0.71943859888969719</v>
      </c>
      <c r="F20" s="5"/>
    </row>
    <row r="21" spans="1:6" ht="26.25" x14ac:dyDescent="0.4">
      <c r="A21" s="14">
        <v>1984</v>
      </c>
      <c r="B21" s="15">
        <v>83869</v>
      </c>
      <c r="C21" s="16">
        <v>0</v>
      </c>
      <c r="D21" s="17">
        <v>287371</v>
      </c>
      <c r="E21" s="18">
        <f t="shared" si="0"/>
        <v>0.77408415041482603</v>
      </c>
      <c r="F21" s="7"/>
    </row>
    <row r="22" spans="1:6" ht="26.25" x14ac:dyDescent="0.4">
      <c r="A22" s="14">
        <v>1985</v>
      </c>
      <c r="B22" s="15">
        <v>107639</v>
      </c>
      <c r="C22" s="16">
        <v>0</v>
      </c>
      <c r="D22" s="17">
        <v>234850</v>
      </c>
      <c r="E22" s="18">
        <f t="shared" si="0"/>
        <v>0.6857154536350073</v>
      </c>
      <c r="F22" s="5"/>
    </row>
    <row r="23" spans="1:6" ht="26.25" x14ac:dyDescent="0.4">
      <c r="A23" s="14">
        <v>1986</v>
      </c>
      <c r="B23" s="15">
        <v>61652</v>
      </c>
      <c r="C23" s="16">
        <v>0</v>
      </c>
      <c r="D23" s="17">
        <v>127532</v>
      </c>
      <c r="E23" s="18">
        <f t="shared" si="0"/>
        <v>0.67411620433017594</v>
      </c>
      <c r="F23" s="5"/>
    </row>
    <row r="24" spans="1:6" ht="26.25" x14ac:dyDescent="0.4">
      <c r="A24" s="14">
        <v>1987</v>
      </c>
      <c r="B24" s="15">
        <v>88085</v>
      </c>
      <c r="C24" s="16">
        <v>0</v>
      </c>
      <c r="D24" s="17">
        <v>209489</v>
      </c>
      <c r="E24" s="18">
        <f t="shared" si="0"/>
        <v>0.70398959586523013</v>
      </c>
      <c r="F24" s="5"/>
    </row>
    <row r="25" spans="1:6" ht="26.25" x14ac:dyDescent="0.4">
      <c r="A25" s="14">
        <v>1988</v>
      </c>
      <c r="B25" s="15">
        <v>79221</v>
      </c>
      <c r="C25" s="16">
        <v>0</v>
      </c>
      <c r="D25" s="17">
        <v>222258</v>
      </c>
      <c r="E25" s="18">
        <f t="shared" si="0"/>
        <v>0.73722547839152974</v>
      </c>
      <c r="F25" s="5"/>
    </row>
    <row r="26" spans="1:6" ht="26.25" x14ac:dyDescent="0.4">
      <c r="A26" s="14">
        <v>1989</v>
      </c>
      <c r="B26" s="15">
        <v>77195</v>
      </c>
      <c r="C26" s="16">
        <v>0</v>
      </c>
      <c r="D26" s="17">
        <v>243795</v>
      </c>
      <c r="E26" s="18">
        <f t="shared" si="0"/>
        <v>0.75950964204492355</v>
      </c>
      <c r="F26" s="5"/>
    </row>
    <row r="27" spans="1:6" ht="26.25" x14ac:dyDescent="0.4">
      <c r="A27" s="14">
        <v>1990</v>
      </c>
      <c r="B27" s="15">
        <v>70059</v>
      </c>
      <c r="C27" s="16">
        <v>0</v>
      </c>
      <c r="D27" s="17">
        <v>248935</v>
      </c>
      <c r="E27" s="18">
        <f t="shared" si="0"/>
        <v>0.78037517947046031</v>
      </c>
      <c r="F27" s="5"/>
    </row>
    <row r="28" spans="1:6" ht="26.25" x14ac:dyDescent="0.4">
      <c r="A28" s="14">
        <v>1991</v>
      </c>
      <c r="B28" s="15">
        <v>55813</v>
      </c>
      <c r="C28" s="16">
        <v>0</v>
      </c>
      <c r="D28" s="17">
        <v>221479</v>
      </c>
      <c r="E28" s="18">
        <f t="shared" si="0"/>
        <v>0.79872120364092725</v>
      </c>
      <c r="F28" s="5"/>
    </row>
    <row r="29" spans="1:6" ht="26.25" x14ac:dyDescent="0.4">
      <c r="A29" s="14">
        <v>1992</v>
      </c>
      <c r="B29" s="15">
        <v>54148</v>
      </c>
      <c r="C29" s="16">
        <v>0</v>
      </c>
      <c r="D29" s="17">
        <v>238142</v>
      </c>
      <c r="E29" s="18">
        <f t="shared" si="0"/>
        <v>0.81474562934072325</v>
      </c>
      <c r="F29" s="5"/>
    </row>
    <row r="30" spans="1:6" ht="26.25" x14ac:dyDescent="0.4">
      <c r="A30" s="14">
        <v>1993</v>
      </c>
      <c r="B30" s="15">
        <v>38435</v>
      </c>
      <c r="C30" s="16">
        <v>0</v>
      </c>
      <c r="D30" s="17">
        <v>189032</v>
      </c>
      <c r="E30" s="18">
        <f t="shared" si="0"/>
        <v>0.83103043518400477</v>
      </c>
      <c r="F30" s="5"/>
    </row>
    <row r="31" spans="1:6" ht="26.25" x14ac:dyDescent="0.4">
      <c r="A31" s="14">
        <v>1994</v>
      </c>
      <c r="B31" s="15">
        <v>17074</v>
      </c>
      <c r="C31" s="16">
        <v>0</v>
      </c>
      <c r="D31" s="17">
        <v>49992</v>
      </c>
      <c r="E31" s="18">
        <f t="shared" si="0"/>
        <v>0.74541496436346288</v>
      </c>
      <c r="F31" s="5"/>
    </row>
    <row r="32" spans="1:6" ht="26.25" x14ac:dyDescent="0.4">
      <c r="A32" s="14">
        <v>1995</v>
      </c>
      <c r="B32" s="15">
        <v>10299</v>
      </c>
      <c r="C32" s="16">
        <v>0</v>
      </c>
      <c r="D32" s="17">
        <v>91870</v>
      </c>
      <c r="E32" s="18">
        <f t="shared" si="0"/>
        <v>0.89919642944533074</v>
      </c>
      <c r="F32" s="5"/>
    </row>
    <row r="33" spans="1:6" ht="26.25" x14ac:dyDescent="0.4">
      <c r="A33" s="14">
        <v>1996</v>
      </c>
      <c r="B33" s="19">
        <v>18850</v>
      </c>
      <c r="C33" s="16">
        <v>0</v>
      </c>
      <c r="D33" s="17">
        <v>69067</v>
      </c>
      <c r="E33" s="18">
        <f t="shared" si="0"/>
        <v>0.78559322997827497</v>
      </c>
      <c r="F33" s="5"/>
    </row>
    <row r="34" spans="1:6" ht="26.25" x14ac:dyDescent="0.4">
      <c r="A34" s="14">
        <v>1997</v>
      </c>
      <c r="B34" s="19">
        <v>8815</v>
      </c>
      <c r="C34" s="16">
        <v>0</v>
      </c>
      <c r="D34" s="17">
        <v>28754</v>
      </c>
      <c r="E34" s="18">
        <f t="shared" si="0"/>
        <v>0.76536506161995266</v>
      </c>
      <c r="F34" s="5"/>
    </row>
    <row r="35" spans="1:6" ht="26.25" x14ac:dyDescent="0.4">
      <c r="A35" s="14">
        <v>1998</v>
      </c>
      <c r="B35" s="19">
        <v>6069</v>
      </c>
      <c r="C35" s="16">
        <v>0</v>
      </c>
      <c r="D35" s="17">
        <v>28832</v>
      </c>
      <c r="E35" s="18">
        <f t="shared" si="0"/>
        <v>0.82610813443740871</v>
      </c>
      <c r="F35" s="5"/>
    </row>
    <row r="36" spans="1:6" ht="26.25" x14ac:dyDescent="0.4">
      <c r="A36" s="14">
        <v>1999</v>
      </c>
      <c r="B36" s="19">
        <v>50</v>
      </c>
      <c r="C36" s="16">
        <v>0</v>
      </c>
      <c r="D36" s="17">
        <v>24230</v>
      </c>
      <c r="E36" s="18">
        <f t="shared" si="0"/>
        <v>0.99794069192751234</v>
      </c>
      <c r="F36" s="5"/>
    </row>
    <row r="37" spans="1:6" ht="26.25" x14ac:dyDescent="0.4">
      <c r="A37" s="14">
        <v>2000</v>
      </c>
      <c r="B37" s="19">
        <v>100</v>
      </c>
      <c r="C37" s="16">
        <v>0</v>
      </c>
      <c r="D37" s="17">
        <v>0</v>
      </c>
      <c r="E37" s="18">
        <f t="shared" si="0"/>
        <v>0</v>
      </c>
      <c r="F37" s="5"/>
    </row>
    <row r="38" spans="1:6" ht="26.25" x14ac:dyDescent="0.4">
      <c r="A38" s="14">
        <v>2001</v>
      </c>
      <c r="B38" s="19">
        <v>0</v>
      </c>
      <c r="C38" s="16">
        <v>0</v>
      </c>
      <c r="D38" s="17">
        <v>0</v>
      </c>
      <c r="E38" s="18">
        <v>0</v>
      </c>
      <c r="F38" s="5"/>
    </row>
    <row r="39" spans="1:6" ht="26.25" x14ac:dyDescent="0.4">
      <c r="A39" s="14">
        <v>2002</v>
      </c>
      <c r="B39" s="19">
        <v>0</v>
      </c>
      <c r="C39" s="16">
        <v>0</v>
      </c>
      <c r="D39" s="17">
        <v>0</v>
      </c>
      <c r="E39" s="18">
        <v>0</v>
      </c>
    </row>
    <row r="40" spans="1:6" ht="26.25" x14ac:dyDescent="0.4">
      <c r="A40" s="14">
        <v>2003</v>
      </c>
      <c r="B40" s="19">
        <v>0</v>
      </c>
      <c r="C40" s="16">
        <v>0</v>
      </c>
      <c r="D40" s="17">
        <v>0</v>
      </c>
      <c r="E40" s="18">
        <v>0</v>
      </c>
    </row>
    <row r="41" spans="1:6" ht="26.25" x14ac:dyDescent="0.4">
      <c r="A41" s="14">
        <v>2004</v>
      </c>
      <c r="B41" s="19">
        <v>0</v>
      </c>
      <c r="C41" s="16">
        <v>0</v>
      </c>
      <c r="D41" s="17">
        <v>0</v>
      </c>
      <c r="E41" s="18">
        <v>0</v>
      </c>
    </row>
    <row r="42" spans="1:6" ht="26.25" x14ac:dyDescent="0.4">
      <c r="A42" s="14">
        <v>2005</v>
      </c>
      <c r="B42" s="19">
        <v>0</v>
      </c>
      <c r="C42" s="16">
        <v>0</v>
      </c>
      <c r="D42" s="17">
        <v>0</v>
      </c>
      <c r="E42" s="18">
        <v>0</v>
      </c>
    </row>
    <row r="43" spans="1:6" ht="26.25" x14ac:dyDescent="0.4">
      <c r="A43" s="14">
        <v>2006</v>
      </c>
      <c r="B43" s="19">
        <v>0</v>
      </c>
      <c r="C43" s="16">
        <v>0</v>
      </c>
      <c r="D43" s="17">
        <v>0</v>
      </c>
      <c r="E43" s="18">
        <v>0</v>
      </c>
    </row>
    <row r="44" spans="1:6" ht="26.25" x14ac:dyDescent="0.4">
      <c r="A44" s="14">
        <v>2007</v>
      </c>
      <c r="B44" s="19">
        <v>0</v>
      </c>
      <c r="C44" s="16">
        <v>0</v>
      </c>
      <c r="D44" s="17">
        <v>0</v>
      </c>
      <c r="E44" s="18">
        <v>0</v>
      </c>
    </row>
    <row r="45" spans="1:6" ht="26.25" x14ac:dyDescent="0.4">
      <c r="A45" s="14">
        <v>2008</v>
      </c>
      <c r="B45" s="19">
        <v>0</v>
      </c>
      <c r="C45" s="16">
        <v>0</v>
      </c>
      <c r="D45" s="17">
        <v>0</v>
      </c>
      <c r="E45" s="18">
        <v>0</v>
      </c>
    </row>
    <row r="46" spans="1:6" ht="26.25" x14ac:dyDescent="0.4">
      <c r="A46" s="14">
        <v>2009</v>
      </c>
      <c r="B46" s="19">
        <v>0</v>
      </c>
      <c r="C46" s="16">
        <v>0</v>
      </c>
      <c r="D46" s="17">
        <v>0</v>
      </c>
      <c r="E46" s="18">
        <v>0</v>
      </c>
    </row>
    <row r="47" spans="1:6" ht="26.25" x14ac:dyDescent="0.4">
      <c r="A47" s="14">
        <v>2010</v>
      </c>
      <c r="B47" s="19">
        <v>0</v>
      </c>
      <c r="C47" s="16">
        <v>0</v>
      </c>
      <c r="D47" s="17">
        <v>0</v>
      </c>
      <c r="E47" s="18">
        <v>0</v>
      </c>
    </row>
    <row r="48" spans="1:6" ht="26.25" x14ac:dyDescent="0.4">
      <c r="A48" s="14">
        <v>2011</v>
      </c>
      <c r="B48" s="19">
        <v>0</v>
      </c>
      <c r="C48" s="16">
        <v>0</v>
      </c>
      <c r="D48" s="17">
        <v>0</v>
      </c>
      <c r="E48" s="18">
        <v>0</v>
      </c>
    </row>
    <row r="49" spans="1:5" ht="26.25" x14ac:dyDescent="0.4">
      <c r="A49" s="14">
        <v>2012</v>
      </c>
      <c r="B49" s="19">
        <v>0</v>
      </c>
      <c r="C49" s="16">
        <v>0</v>
      </c>
      <c r="D49" s="17">
        <v>0</v>
      </c>
      <c r="E49" s="18">
        <v>0</v>
      </c>
    </row>
    <row r="50" spans="1:5" ht="26.25" x14ac:dyDescent="0.4">
      <c r="A50" s="14">
        <v>2013</v>
      </c>
      <c r="B50" s="19">
        <v>0</v>
      </c>
      <c r="C50" s="16">
        <v>0</v>
      </c>
      <c r="D50" s="17">
        <v>0</v>
      </c>
      <c r="E50" s="18">
        <v>0</v>
      </c>
    </row>
    <row r="51" spans="1:5" ht="26.25" x14ac:dyDescent="0.4">
      <c r="A51" s="14">
        <v>2014</v>
      </c>
      <c r="B51" s="19">
        <v>0</v>
      </c>
      <c r="C51" s="16">
        <v>0</v>
      </c>
      <c r="D51" s="17">
        <v>0</v>
      </c>
      <c r="E51" s="18">
        <v>0</v>
      </c>
    </row>
    <row r="52" spans="1:5" ht="26.25" x14ac:dyDescent="0.4">
      <c r="A52" s="14">
        <v>2015</v>
      </c>
      <c r="B52" s="19">
        <v>0</v>
      </c>
      <c r="C52" s="16">
        <v>0</v>
      </c>
      <c r="D52" s="17">
        <v>0</v>
      </c>
      <c r="E52" s="18">
        <v>0</v>
      </c>
    </row>
    <row r="53" spans="1:5" ht="26.25" x14ac:dyDescent="0.4">
      <c r="A53" s="14">
        <v>2016</v>
      </c>
      <c r="B53" s="19">
        <v>0</v>
      </c>
      <c r="C53" s="16">
        <v>0</v>
      </c>
      <c r="D53" s="17">
        <v>0</v>
      </c>
      <c r="E53" s="18">
        <v>0</v>
      </c>
    </row>
    <row r="54" spans="1:5" ht="26.25" x14ac:dyDescent="0.4">
      <c r="A54" s="14">
        <v>2017</v>
      </c>
      <c r="B54" s="19">
        <v>0</v>
      </c>
      <c r="C54" s="16">
        <v>0</v>
      </c>
      <c r="D54" s="17">
        <v>0</v>
      </c>
      <c r="E54" s="18">
        <v>0</v>
      </c>
    </row>
    <row r="55" spans="1:5" ht="26.25" x14ac:dyDescent="0.4">
      <c r="A55" s="14">
        <v>2018</v>
      </c>
      <c r="B55" s="19">
        <v>0</v>
      </c>
      <c r="C55" s="16">
        <v>0</v>
      </c>
      <c r="D55" s="17">
        <v>0</v>
      </c>
      <c r="E55" s="18">
        <v>0</v>
      </c>
    </row>
    <row r="56" spans="1:5" ht="26.25" x14ac:dyDescent="0.4">
      <c r="A56" s="14">
        <v>2019</v>
      </c>
      <c r="B56" s="19">
        <v>485</v>
      </c>
      <c r="C56" s="16">
        <v>0</v>
      </c>
      <c r="D56" s="17">
        <v>0</v>
      </c>
      <c r="E56" s="18">
        <f t="shared" si="0"/>
        <v>0</v>
      </c>
    </row>
    <row r="57" spans="1:5" ht="26.25" x14ac:dyDescent="0.4">
      <c r="A57" s="14">
        <v>2020</v>
      </c>
      <c r="B57" s="19">
        <v>5139</v>
      </c>
      <c r="C57" s="16">
        <v>0</v>
      </c>
      <c r="D57" s="17">
        <v>24253</v>
      </c>
      <c r="E57" s="18">
        <f t="shared" ref="E57:E59" si="1">D57/(D57+B57)</f>
        <v>0.82515650517147521</v>
      </c>
    </row>
    <row r="58" spans="1:5" ht="26.25" x14ac:dyDescent="0.4">
      <c r="A58" s="14">
        <v>2021</v>
      </c>
      <c r="B58" s="19">
        <v>13414</v>
      </c>
      <c r="C58" s="16">
        <v>0</v>
      </c>
      <c r="D58" s="17">
        <v>65421</v>
      </c>
      <c r="E58" s="18">
        <f t="shared" si="1"/>
        <v>0.82984714910889834</v>
      </c>
    </row>
    <row r="59" spans="1:5" ht="26.25" x14ac:dyDescent="0.4">
      <c r="A59" s="92">
        <v>2022</v>
      </c>
      <c r="B59" s="19">
        <v>10648</v>
      </c>
      <c r="C59" s="16">
        <v>0</v>
      </c>
      <c r="D59" s="17">
        <v>51644</v>
      </c>
      <c r="E59" s="18">
        <f t="shared" si="1"/>
        <v>0.82906312207024979</v>
      </c>
    </row>
    <row r="60" spans="1:5" ht="26.25" x14ac:dyDescent="0.4">
      <c r="A60" s="92">
        <v>2023</v>
      </c>
      <c r="B60" s="19">
        <v>7009</v>
      </c>
      <c r="C60" s="16">
        <v>0</v>
      </c>
      <c r="D60" s="17">
        <v>35006</v>
      </c>
      <c r="E60" s="18">
        <f t="shared" ref="E60" si="2">D60/(D60+B60)</f>
        <v>0.83317862668094733</v>
      </c>
    </row>
    <row r="61" spans="1:5" ht="26.25" x14ac:dyDescent="0.4">
      <c r="A61" s="92"/>
      <c r="B61" s="92"/>
      <c r="C61" s="92"/>
      <c r="D61" s="92"/>
      <c r="E61" s="92"/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  <row r="74" spans="1:5" ht="26.25" x14ac:dyDescent="0.4">
      <c r="A74" s="92"/>
      <c r="B74" s="92"/>
      <c r="C74" s="92"/>
      <c r="D74" s="92"/>
      <c r="E74" s="92"/>
    </row>
    <row r="75" spans="1:5" ht="26.25" x14ac:dyDescent="0.4">
      <c r="A75" s="92"/>
      <c r="B75" s="92"/>
      <c r="C75" s="92"/>
      <c r="D75" s="92"/>
      <c r="E75" s="92"/>
    </row>
    <row r="76" spans="1:5" ht="26.25" x14ac:dyDescent="0.4">
      <c r="A76" s="92"/>
      <c r="B76" s="92"/>
      <c r="C76" s="92"/>
      <c r="D76" s="92"/>
      <c r="E76" s="92"/>
    </row>
    <row r="77" spans="1:5" ht="26.25" x14ac:dyDescent="0.4">
      <c r="A77" s="92"/>
      <c r="B77" s="92"/>
      <c r="C77" s="92"/>
      <c r="D77" s="92"/>
      <c r="E77" s="92"/>
    </row>
  </sheetData>
  <phoneticPr fontId="3" type="noConversion"/>
  <printOptions horizontalCentered="1" verticalCentered="1" gridLinesSet="0"/>
  <pageMargins left="0.25" right="0.18" top="0.6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73"/>
  <sheetViews>
    <sheetView showGridLines="0" topLeftCell="A28" zoomScale="55" zoomScaleNormal="55" workbookViewId="0">
      <selection activeCell="H52" sqref="H52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>
        <v>1971</v>
      </c>
      <c r="B8" s="37">
        <v>2177</v>
      </c>
      <c r="C8" s="16">
        <v>0</v>
      </c>
      <c r="D8" s="17">
        <v>0</v>
      </c>
      <c r="E8" s="18">
        <f>D8/(D8+B8)</f>
        <v>0</v>
      </c>
      <c r="F8" s="5"/>
    </row>
    <row r="9" spans="1:6" ht="26.25" x14ac:dyDescent="0.4">
      <c r="A9" s="14">
        <v>1972</v>
      </c>
      <c r="B9" s="37">
        <v>197426</v>
      </c>
      <c r="C9" s="16">
        <v>172744</v>
      </c>
      <c r="D9" s="17">
        <v>0</v>
      </c>
      <c r="E9" s="18">
        <f>D9/(D9+B9)</f>
        <v>0</v>
      </c>
      <c r="F9" s="5"/>
    </row>
    <row r="10" spans="1:6" ht="26.25" x14ac:dyDescent="0.4">
      <c r="A10" s="14">
        <v>1973</v>
      </c>
      <c r="B10" s="37">
        <v>195779</v>
      </c>
      <c r="C10" s="16">
        <v>214075</v>
      </c>
      <c r="D10" s="17">
        <v>0</v>
      </c>
      <c r="E10" s="18">
        <f t="shared" ref="E10:E56" si="0">D10/(D10+B10)</f>
        <v>0</v>
      </c>
      <c r="F10" s="5"/>
    </row>
    <row r="11" spans="1:6" ht="26.25" x14ac:dyDescent="0.4">
      <c r="A11" s="14">
        <v>1974</v>
      </c>
      <c r="B11" s="37">
        <v>186340</v>
      </c>
      <c r="C11" s="16">
        <v>182824</v>
      </c>
      <c r="D11" s="17">
        <v>2538</v>
      </c>
      <c r="E11" s="18">
        <f t="shared" si="0"/>
        <v>1.3437245205900105E-2</v>
      </c>
      <c r="F11" s="5"/>
    </row>
    <row r="12" spans="1:6" ht="26.25" x14ac:dyDescent="0.4">
      <c r="A12" s="14">
        <v>1975</v>
      </c>
      <c r="B12" s="37">
        <v>565160</v>
      </c>
      <c r="C12" s="16">
        <v>550238</v>
      </c>
      <c r="D12" s="17">
        <v>25771</v>
      </c>
      <c r="E12" s="18">
        <f t="shared" si="0"/>
        <v>4.361084458253163E-2</v>
      </c>
      <c r="F12" s="5"/>
    </row>
    <row r="13" spans="1:6" ht="26.25" x14ac:dyDescent="0.4">
      <c r="A13" s="14">
        <v>1976</v>
      </c>
      <c r="B13" s="37">
        <v>585137</v>
      </c>
      <c r="C13" s="16">
        <v>579695</v>
      </c>
      <c r="D13" s="17">
        <v>27973</v>
      </c>
      <c r="E13" s="18">
        <f t="shared" si="0"/>
        <v>4.5624765539625842E-2</v>
      </c>
      <c r="F13" s="5"/>
    </row>
    <row r="14" spans="1:6" ht="26.25" x14ac:dyDescent="0.4">
      <c r="A14" s="14">
        <v>1977</v>
      </c>
      <c r="B14" s="37">
        <v>533165</v>
      </c>
      <c r="C14" s="16">
        <v>521054</v>
      </c>
      <c r="D14" s="17">
        <v>28550</v>
      </c>
      <c r="E14" s="18">
        <f t="shared" si="0"/>
        <v>5.0826486741497021E-2</v>
      </c>
      <c r="F14" s="5"/>
    </row>
    <row r="15" spans="1:6" ht="26.25" x14ac:dyDescent="0.4">
      <c r="A15" s="14">
        <v>1978</v>
      </c>
      <c r="B15" s="37">
        <v>548434</v>
      </c>
      <c r="C15" s="16">
        <v>544158</v>
      </c>
      <c r="D15" s="17">
        <v>24412</v>
      </c>
      <c r="E15" s="18">
        <f t="shared" si="0"/>
        <v>4.2615292766293209E-2</v>
      </c>
      <c r="F15" s="5"/>
    </row>
    <row r="16" spans="1:6" ht="26.25" x14ac:dyDescent="0.4">
      <c r="A16" s="14">
        <v>1979</v>
      </c>
      <c r="B16" s="37">
        <v>609261</v>
      </c>
      <c r="C16" s="16">
        <v>611180</v>
      </c>
      <c r="D16" s="17">
        <v>19936</v>
      </c>
      <c r="E16" s="18">
        <f t="shared" si="0"/>
        <v>3.1684830029386664E-2</v>
      </c>
      <c r="F16" s="5"/>
    </row>
    <row r="17" spans="1:6" ht="26.25" x14ac:dyDescent="0.4">
      <c r="A17" s="14">
        <v>1980</v>
      </c>
      <c r="B17" s="37">
        <v>495685</v>
      </c>
      <c r="C17" s="16">
        <v>509583</v>
      </c>
      <c r="D17" s="17">
        <v>52456</v>
      </c>
      <c r="E17" s="18">
        <f t="shared" si="0"/>
        <v>9.5698004710466827E-2</v>
      </c>
      <c r="F17" s="5"/>
    </row>
    <row r="18" spans="1:6" ht="26.25" x14ac:dyDescent="0.4">
      <c r="A18" s="14">
        <v>1981</v>
      </c>
      <c r="B18" s="37">
        <v>250552</v>
      </c>
      <c r="C18" s="16">
        <v>320727</v>
      </c>
      <c r="D18" s="17">
        <v>94542</v>
      </c>
      <c r="E18" s="18">
        <f t="shared" si="0"/>
        <v>0.27396013839707439</v>
      </c>
      <c r="F18" s="5"/>
    </row>
    <row r="19" spans="1:6" ht="26.25" x14ac:dyDescent="0.4">
      <c r="A19" s="14">
        <v>1982</v>
      </c>
      <c r="B19" s="37">
        <v>103031</v>
      </c>
      <c r="C19" s="16">
        <v>153038</v>
      </c>
      <c r="D19" s="17">
        <v>100931</v>
      </c>
      <c r="E19" s="18">
        <f t="shared" si="0"/>
        <v>0.4948519822319844</v>
      </c>
      <c r="F19" s="5"/>
    </row>
    <row r="20" spans="1:6" ht="26.25" x14ac:dyDescent="0.4">
      <c r="A20" s="14">
        <v>1983</v>
      </c>
      <c r="B20" s="37">
        <v>92988</v>
      </c>
      <c r="C20" s="16">
        <v>135736</v>
      </c>
      <c r="D20" s="17">
        <v>121964</v>
      </c>
      <c r="E20" s="18">
        <f t="shared" si="0"/>
        <v>0.5674010941977744</v>
      </c>
      <c r="F20" s="5"/>
    </row>
    <row r="21" spans="1:6" ht="26.25" x14ac:dyDescent="0.4">
      <c r="A21" s="14">
        <v>1984</v>
      </c>
      <c r="B21" s="37">
        <v>79557</v>
      </c>
      <c r="C21" s="16">
        <v>111353</v>
      </c>
      <c r="D21" s="17">
        <v>112480</v>
      </c>
      <c r="E21" s="18">
        <f>D21/(D21+B21)</f>
        <v>0.58572046011966439</v>
      </c>
      <c r="F21" s="7"/>
    </row>
    <row r="22" spans="1:6" ht="26.25" x14ac:dyDescent="0.4">
      <c r="A22" s="14">
        <v>1985</v>
      </c>
      <c r="B22" s="37">
        <v>68416</v>
      </c>
      <c r="C22" s="16">
        <v>101227</v>
      </c>
      <c r="D22" s="17">
        <v>225661</v>
      </c>
      <c r="E22" s="18">
        <f t="shared" si="0"/>
        <v>0.76735344824654772</v>
      </c>
      <c r="F22" s="5"/>
    </row>
    <row r="23" spans="1:6" ht="26.25" x14ac:dyDescent="0.4">
      <c r="A23" s="14">
        <v>1986</v>
      </c>
      <c r="B23" s="37">
        <v>45649</v>
      </c>
      <c r="C23" s="16">
        <v>54294</v>
      </c>
      <c r="D23" s="17">
        <v>205919</v>
      </c>
      <c r="E23" s="18">
        <f t="shared" si="0"/>
        <v>0.81854210392418747</v>
      </c>
      <c r="F23" s="5"/>
    </row>
    <row r="24" spans="1:6" ht="26.25" x14ac:dyDescent="0.4">
      <c r="A24" s="14">
        <v>1987</v>
      </c>
      <c r="B24" s="37">
        <v>31312</v>
      </c>
      <c r="C24" s="16">
        <v>0</v>
      </c>
      <c r="D24" s="17">
        <v>94032</v>
      </c>
      <c r="E24" s="18">
        <f t="shared" si="0"/>
        <v>0.75019147306612199</v>
      </c>
      <c r="F24" s="5"/>
    </row>
    <row r="25" spans="1:6" ht="26.25" x14ac:dyDescent="0.4">
      <c r="A25" s="14">
        <v>1988</v>
      </c>
      <c r="B25" s="37">
        <v>41668</v>
      </c>
      <c r="C25" s="16">
        <v>0</v>
      </c>
      <c r="D25" s="17">
        <v>231017</v>
      </c>
      <c r="E25" s="18">
        <f t="shared" si="0"/>
        <v>0.84719364834882738</v>
      </c>
      <c r="F25" s="5"/>
    </row>
    <row r="26" spans="1:6" ht="26.25" x14ac:dyDescent="0.4">
      <c r="A26" s="14">
        <v>1989</v>
      </c>
      <c r="B26" s="37">
        <v>12520</v>
      </c>
      <c r="C26" s="16">
        <v>0</v>
      </c>
      <c r="D26" s="17">
        <v>60682</v>
      </c>
      <c r="E26" s="18">
        <f t="shared" si="0"/>
        <v>0.8289664216824677</v>
      </c>
      <c r="F26" s="5"/>
    </row>
    <row r="27" spans="1:6" ht="26.25" x14ac:dyDescent="0.4">
      <c r="A27" s="14">
        <v>1990</v>
      </c>
      <c r="B27" s="37">
        <v>20290</v>
      </c>
      <c r="C27" s="16">
        <v>0</v>
      </c>
      <c r="D27" s="17">
        <v>100509</v>
      </c>
      <c r="E27" s="18">
        <f t="shared" si="0"/>
        <v>0.83203503340259444</v>
      </c>
      <c r="F27" s="5"/>
    </row>
    <row r="28" spans="1:6" ht="26.25" x14ac:dyDescent="0.4">
      <c r="A28" s="14">
        <v>1991</v>
      </c>
      <c r="B28" s="37">
        <v>19984</v>
      </c>
      <c r="C28" s="16">
        <v>0</v>
      </c>
      <c r="D28" s="17">
        <v>110107</v>
      </c>
      <c r="E28" s="18">
        <f t="shared" si="0"/>
        <v>0.84638445395915163</v>
      </c>
      <c r="F28" s="5"/>
    </row>
    <row r="29" spans="1:6" ht="26.25" x14ac:dyDescent="0.4">
      <c r="A29" s="14">
        <v>1992</v>
      </c>
      <c r="B29" s="37">
        <v>10944</v>
      </c>
      <c r="C29" s="16">
        <v>0</v>
      </c>
      <c r="D29" s="17">
        <v>67573</v>
      </c>
      <c r="E29" s="18">
        <f t="shared" si="0"/>
        <v>0.86061617229389809</v>
      </c>
      <c r="F29" s="5"/>
    </row>
    <row r="30" spans="1:6" ht="26.25" x14ac:dyDescent="0.4">
      <c r="A30" s="14">
        <v>1993</v>
      </c>
      <c r="B30" s="37">
        <v>28746</v>
      </c>
      <c r="C30" s="16">
        <v>0</v>
      </c>
      <c r="D30" s="17">
        <v>178731</v>
      </c>
      <c r="E30" s="18">
        <f t="shared" si="0"/>
        <v>0.8614497028586301</v>
      </c>
      <c r="F30" s="5"/>
    </row>
    <row r="31" spans="1:6" ht="26.25" x14ac:dyDescent="0.4">
      <c r="A31" s="14">
        <v>1994</v>
      </c>
      <c r="B31" s="37">
        <v>20725</v>
      </c>
      <c r="C31" s="16">
        <v>0</v>
      </c>
      <c r="D31" s="17">
        <v>160721</v>
      </c>
      <c r="E31" s="18">
        <f t="shared" si="0"/>
        <v>0.8857786889763346</v>
      </c>
      <c r="F31" s="5"/>
    </row>
    <row r="32" spans="1:6" ht="26.25" x14ac:dyDescent="0.4">
      <c r="A32" s="14">
        <v>1995</v>
      </c>
      <c r="B32" s="37">
        <v>2737</v>
      </c>
      <c r="C32" s="16">
        <v>0</v>
      </c>
      <c r="D32" s="17">
        <v>45557</v>
      </c>
      <c r="E32" s="18">
        <f t="shared" si="0"/>
        <v>0.94332629312129868</v>
      </c>
      <c r="F32" s="5"/>
    </row>
    <row r="33" spans="1:6" ht="26.25" x14ac:dyDescent="0.4">
      <c r="A33" s="14">
        <v>1996</v>
      </c>
      <c r="B33" s="38">
        <v>76</v>
      </c>
      <c r="C33" s="16">
        <v>0</v>
      </c>
      <c r="D33" s="17">
        <v>0</v>
      </c>
      <c r="E33" s="18">
        <f t="shared" si="0"/>
        <v>0</v>
      </c>
      <c r="F33" s="5"/>
    </row>
    <row r="34" spans="1:6" ht="26.25" x14ac:dyDescent="0.4">
      <c r="A34" s="14">
        <v>1997</v>
      </c>
      <c r="B34" s="38">
        <v>0</v>
      </c>
      <c r="C34" s="16">
        <v>0</v>
      </c>
      <c r="D34" s="17">
        <v>0</v>
      </c>
      <c r="E34" s="18">
        <v>0</v>
      </c>
      <c r="F34" s="5"/>
    </row>
    <row r="35" spans="1:6" ht="26.25" x14ac:dyDescent="0.4">
      <c r="A35" s="14">
        <v>1998</v>
      </c>
      <c r="B35" s="38">
        <v>0</v>
      </c>
      <c r="C35" s="16">
        <v>0</v>
      </c>
      <c r="D35" s="17">
        <v>0</v>
      </c>
      <c r="E35" s="18">
        <v>0</v>
      </c>
      <c r="F35" s="5"/>
    </row>
    <row r="36" spans="1:6" ht="26.25" x14ac:dyDescent="0.4">
      <c r="A36" s="14">
        <v>1999</v>
      </c>
      <c r="B36" s="38">
        <v>0</v>
      </c>
      <c r="C36" s="16">
        <v>0</v>
      </c>
      <c r="D36" s="17">
        <v>0</v>
      </c>
      <c r="E36" s="18">
        <v>0</v>
      </c>
      <c r="F36" s="5"/>
    </row>
    <row r="37" spans="1:6" ht="26.25" x14ac:dyDescent="0.4">
      <c r="A37" s="14">
        <v>2000</v>
      </c>
      <c r="B37" s="38">
        <v>0</v>
      </c>
      <c r="C37" s="16">
        <v>0</v>
      </c>
      <c r="D37" s="17">
        <v>0</v>
      </c>
      <c r="E37" s="18">
        <v>0</v>
      </c>
      <c r="F37" s="5"/>
    </row>
    <row r="38" spans="1:6" ht="26.25" x14ac:dyDescent="0.4">
      <c r="A38" s="14">
        <v>2001</v>
      </c>
      <c r="B38" s="38">
        <v>0</v>
      </c>
      <c r="C38" s="16">
        <v>0</v>
      </c>
      <c r="D38" s="17">
        <v>0</v>
      </c>
      <c r="E38" s="18">
        <v>0</v>
      </c>
      <c r="F38" s="5"/>
    </row>
    <row r="39" spans="1:6" ht="26.25" x14ac:dyDescent="0.4">
      <c r="A39" s="14">
        <v>2002</v>
      </c>
      <c r="B39" s="38">
        <v>0</v>
      </c>
      <c r="C39" s="16">
        <v>0</v>
      </c>
      <c r="D39" s="17">
        <v>0</v>
      </c>
      <c r="E39" s="18">
        <v>0</v>
      </c>
    </row>
    <row r="40" spans="1:6" ht="26.25" x14ac:dyDescent="0.4">
      <c r="A40" s="14">
        <v>2003</v>
      </c>
      <c r="B40" s="38">
        <v>0</v>
      </c>
      <c r="C40" s="16">
        <v>0</v>
      </c>
      <c r="D40" s="17">
        <v>0</v>
      </c>
      <c r="E40" s="18">
        <v>0</v>
      </c>
    </row>
    <row r="41" spans="1:6" ht="26.25" x14ac:dyDescent="0.4">
      <c r="A41" s="14">
        <v>2004</v>
      </c>
      <c r="B41" s="38">
        <v>0</v>
      </c>
      <c r="C41" s="16">
        <v>0</v>
      </c>
      <c r="D41" s="17">
        <v>0</v>
      </c>
      <c r="E41" s="18">
        <v>0</v>
      </c>
    </row>
    <row r="42" spans="1:6" ht="26.25" x14ac:dyDescent="0.4">
      <c r="A42" s="14">
        <v>2005</v>
      </c>
      <c r="B42" s="38">
        <v>0</v>
      </c>
      <c r="C42" s="16">
        <v>0</v>
      </c>
      <c r="D42" s="17">
        <v>0</v>
      </c>
      <c r="E42" s="18">
        <v>0</v>
      </c>
    </row>
    <row r="43" spans="1:6" ht="26.25" x14ac:dyDescent="0.4">
      <c r="A43" s="14">
        <v>2006</v>
      </c>
      <c r="B43" s="38">
        <v>0</v>
      </c>
      <c r="C43" s="16">
        <v>0</v>
      </c>
      <c r="D43" s="17">
        <v>0</v>
      </c>
      <c r="E43" s="18">
        <v>0</v>
      </c>
    </row>
    <row r="44" spans="1:6" ht="26.25" x14ac:dyDescent="0.4">
      <c r="A44" s="14">
        <v>2007</v>
      </c>
      <c r="B44" s="38">
        <v>0</v>
      </c>
      <c r="C44" s="16">
        <v>0</v>
      </c>
      <c r="D44" s="17">
        <v>0</v>
      </c>
      <c r="E44" s="18">
        <v>0</v>
      </c>
    </row>
    <row r="45" spans="1:6" ht="26.25" x14ac:dyDescent="0.4">
      <c r="A45" s="14">
        <v>2008</v>
      </c>
      <c r="B45" s="38">
        <v>0</v>
      </c>
      <c r="C45" s="16">
        <v>0</v>
      </c>
      <c r="D45" s="17">
        <v>0</v>
      </c>
      <c r="E45" s="18">
        <v>0</v>
      </c>
    </row>
    <row r="46" spans="1:6" ht="26.25" x14ac:dyDescent="0.4">
      <c r="A46" s="14">
        <v>2009</v>
      </c>
      <c r="B46" s="38">
        <v>0</v>
      </c>
      <c r="C46" s="16">
        <v>0</v>
      </c>
      <c r="D46" s="17">
        <v>0</v>
      </c>
      <c r="E46" s="18">
        <v>0</v>
      </c>
    </row>
    <row r="47" spans="1:6" ht="26.25" x14ac:dyDescent="0.4">
      <c r="A47" s="14">
        <v>2010</v>
      </c>
      <c r="B47" s="38">
        <v>0</v>
      </c>
      <c r="C47" s="16">
        <v>0</v>
      </c>
      <c r="D47" s="17">
        <v>0</v>
      </c>
      <c r="E47" s="18">
        <v>0</v>
      </c>
    </row>
    <row r="48" spans="1:6" ht="26.25" x14ac:dyDescent="0.4">
      <c r="A48" s="14">
        <v>2011</v>
      </c>
      <c r="B48" s="38">
        <v>0</v>
      </c>
      <c r="C48" s="16">
        <v>0</v>
      </c>
      <c r="D48" s="17">
        <v>0</v>
      </c>
      <c r="E48" s="18">
        <v>0</v>
      </c>
    </row>
    <row r="49" spans="1:5" ht="26.25" x14ac:dyDescent="0.4">
      <c r="A49" s="14">
        <v>2012</v>
      </c>
      <c r="B49" s="38">
        <v>0</v>
      </c>
      <c r="C49" s="16">
        <v>0</v>
      </c>
      <c r="D49" s="17">
        <v>0</v>
      </c>
      <c r="E49" s="18">
        <v>0</v>
      </c>
    </row>
    <row r="50" spans="1:5" ht="26.25" x14ac:dyDescent="0.4">
      <c r="A50" s="14">
        <v>2013</v>
      </c>
      <c r="B50" s="38">
        <v>0</v>
      </c>
      <c r="C50" s="16">
        <v>0</v>
      </c>
      <c r="D50" s="17">
        <v>0</v>
      </c>
      <c r="E50" s="18">
        <v>0</v>
      </c>
    </row>
    <row r="51" spans="1:5" ht="26.25" x14ac:dyDescent="0.4">
      <c r="A51" s="14">
        <v>2014</v>
      </c>
      <c r="B51" s="38">
        <v>0</v>
      </c>
      <c r="C51" s="16">
        <v>0</v>
      </c>
      <c r="D51" s="17">
        <v>0</v>
      </c>
      <c r="E51" s="18">
        <v>0</v>
      </c>
    </row>
    <row r="52" spans="1:5" ht="26.25" x14ac:dyDescent="0.4">
      <c r="A52" s="14">
        <v>2015</v>
      </c>
      <c r="B52" s="38">
        <v>0</v>
      </c>
      <c r="C52" s="16">
        <v>0</v>
      </c>
      <c r="D52" s="17">
        <v>0</v>
      </c>
      <c r="E52" s="18">
        <v>0</v>
      </c>
    </row>
    <row r="53" spans="1:5" ht="26.25" x14ac:dyDescent="0.4">
      <c r="A53" s="14">
        <v>2016</v>
      </c>
      <c r="B53" s="38">
        <v>0</v>
      </c>
      <c r="C53" s="16">
        <v>0</v>
      </c>
      <c r="D53" s="17">
        <v>0</v>
      </c>
      <c r="E53" s="18">
        <v>0</v>
      </c>
    </row>
    <row r="54" spans="1:5" ht="26.25" x14ac:dyDescent="0.4">
      <c r="A54" s="14">
        <v>2017</v>
      </c>
      <c r="B54" s="38">
        <v>0</v>
      </c>
      <c r="C54" s="16">
        <v>0</v>
      </c>
      <c r="D54" s="17">
        <v>0</v>
      </c>
      <c r="E54" s="18">
        <v>0</v>
      </c>
    </row>
    <row r="55" spans="1:5" ht="26.25" x14ac:dyDescent="0.4">
      <c r="A55" s="14">
        <v>2018</v>
      </c>
      <c r="B55" s="38">
        <v>0</v>
      </c>
      <c r="C55" s="16">
        <v>0</v>
      </c>
      <c r="D55" s="17">
        <v>0</v>
      </c>
      <c r="E55" s="18">
        <v>0</v>
      </c>
    </row>
    <row r="56" spans="1:5" ht="26.25" x14ac:dyDescent="0.4">
      <c r="A56" s="14">
        <v>2019</v>
      </c>
      <c r="B56" s="38">
        <v>227268</v>
      </c>
      <c r="C56" s="16">
        <v>56707</v>
      </c>
      <c r="D56" s="17">
        <v>216494</v>
      </c>
      <c r="E56" s="18">
        <f t="shared" si="0"/>
        <v>0.48786060996660374</v>
      </c>
    </row>
    <row r="57" spans="1:5" ht="26.25" x14ac:dyDescent="0.4">
      <c r="A57" s="14">
        <v>2020</v>
      </c>
      <c r="B57" s="38">
        <v>124467</v>
      </c>
      <c r="C57" s="16">
        <v>87447</v>
      </c>
      <c r="D57" s="17">
        <v>1637509</v>
      </c>
      <c r="E57" s="18">
        <f t="shared" ref="E57:E59" si="1">D57/(D57+B57)</f>
        <v>0.92935942373789426</v>
      </c>
    </row>
    <row r="58" spans="1:5" ht="26.25" x14ac:dyDescent="0.4">
      <c r="A58" s="14">
        <v>2021</v>
      </c>
      <c r="B58" s="38">
        <v>53678</v>
      </c>
      <c r="C58" s="16">
        <v>20978</v>
      </c>
      <c r="D58" s="17">
        <v>293614</v>
      </c>
      <c r="E58" s="18">
        <f t="shared" si="1"/>
        <v>0.8454384206949771</v>
      </c>
    </row>
    <row r="59" spans="1:5" ht="26.25" x14ac:dyDescent="0.4">
      <c r="A59" s="92">
        <v>2022</v>
      </c>
      <c r="B59" s="38">
        <v>48193</v>
      </c>
      <c r="C59" s="16">
        <v>27796</v>
      </c>
      <c r="D59" s="17">
        <v>279261</v>
      </c>
      <c r="E59" s="18">
        <f t="shared" si="1"/>
        <v>0.85282512963652912</v>
      </c>
    </row>
    <row r="60" spans="1:5" ht="26.25" x14ac:dyDescent="0.4">
      <c r="A60" s="92">
        <v>2023</v>
      </c>
      <c r="B60" s="38">
        <v>29381</v>
      </c>
      <c r="C60" s="16">
        <v>19153</v>
      </c>
      <c r="D60" s="17">
        <v>152106</v>
      </c>
      <c r="E60" s="18">
        <f t="shared" ref="E60" si="2">D60/(D60+B60)</f>
        <v>0.83810961666675854</v>
      </c>
    </row>
    <row r="61" spans="1:5" ht="26.25" x14ac:dyDescent="0.4">
      <c r="A61" s="14"/>
      <c r="B61" s="38"/>
      <c r="C61" s="16"/>
      <c r="D61" s="17"/>
      <c r="E61" s="92"/>
    </row>
    <row r="62" spans="1:5" ht="26.25" x14ac:dyDescent="0.4">
      <c r="A62" s="14"/>
      <c r="B62" s="38"/>
      <c r="C62" s="16"/>
      <c r="D62" s="17"/>
      <c r="E62" s="92"/>
    </row>
    <row r="63" spans="1:5" ht="26.25" x14ac:dyDescent="0.4">
      <c r="A63" s="14"/>
      <c r="B63" s="38"/>
      <c r="C63" s="16"/>
      <c r="D63" s="17"/>
      <c r="E63" s="92"/>
    </row>
    <row r="64" spans="1:5" ht="26.25" x14ac:dyDescent="0.4">
      <c r="A64" s="14"/>
      <c r="B64" s="38"/>
      <c r="C64" s="16"/>
      <c r="D64" s="17"/>
      <c r="E64" s="92"/>
    </row>
    <row r="65" spans="1:5" ht="26.25" x14ac:dyDescent="0.4">
      <c r="A65" s="14"/>
      <c r="B65" s="38"/>
      <c r="C65" s="16"/>
      <c r="D65" s="17"/>
      <c r="E65" s="92"/>
    </row>
    <row r="66" spans="1:5" ht="26.25" x14ac:dyDescent="0.4">
      <c r="A66" s="14"/>
      <c r="B66" s="38"/>
      <c r="C66" s="16"/>
      <c r="D66" s="17"/>
      <c r="E66" s="92"/>
    </row>
    <row r="67" spans="1:5" ht="26.25" x14ac:dyDescent="0.4">
      <c r="A67" s="14"/>
      <c r="B67" s="38"/>
      <c r="C67" s="16"/>
      <c r="D67" s="17"/>
      <c r="E67" s="92"/>
    </row>
    <row r="68" spans="1:5" ht="26.25" x14ac:dyDescent="0.4">
      <c r="A68" s="14"/>
      <c r="B68" s="38"/>
      <c r="C68" s="16"/>
      <c r="D68" s="17"/>
      <c r="E68" s="92"/>
    </row>
    <row r="69" spans="1:5" ht="26.25" x14ac:dyDescent="0.4">
      <c r="A69" s="14"/>
      <c r="B69" s="38"/>
      <c r="C69" s="16"/>
      <c r="D69" s="17"/>
      <c r="E69" s="92"/>
    </row>
    <row r="70" spans="1:5" ht="26.25" x14ac:dyDescent="0.4">
      <c r="A70" s="14"/>
      <c r="B70" s="38"/>
      <c r="C70" s="16"/>
      <c r="D70" s="17"/>
      <c r="E70" s="92"/>
    </row>
    <row r="71" spans="1:5" ht="26.25" x14ac:dyDescent="0.4">
      <c r="A71" s="14"/>
      <c r="B71" s="38"/>
      <c r="C71" s="16"/>
      <c r="D71" s="17"/>
      <c r="E71" s="92"/>
    </row>
    <row r="72" spans="1:5" ht="26.25" x14ac:dyDescent="0.4">
      <c r="A72" s="14"/>
      <c r="B72" s="38"/>
      <c r="C72" s="16"/>
      <c r="D72" s="17"/>
      <c r="E72" s="92"/>
    </row>
    <row r="73" spans="1:5" ht="26.25" x14ac:dyDescent="0.4">
      <c r="A73" s="14"/>
      <c r="B73" s="38"/>
      <c r="C73" s="16"/>
      <c r="D73" s="17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F75"/>
  <sheetViews>
    <sheetView showGridLines="0" topLeftCell="A28" zoomScale="55" zoomScaleNormal="55" workbookViewId="0">
      <selection activeCell="H54" sqref="H54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/>
      <c r="B14" s="15"/>
      <c r="C14" s="16"/>
      <c r="D14" s="17"/>
      <c r="E14" s="18"/>
      <c r="F14" s="5"/>
    </row>
    <row r="15" spans="1:6" ht="26.25" x14ac:dyDescent="0.4">
      <c r="A15" s="14"/>
      <c r="B15" s="15"/>
      <c r="C15" s="16"/>
      <c r="D15" s="17"/>
      <c r="E15" s="18"/>
      <c r="F15" s="5"/>
    </row>
    <row r="16" spans="1:6" ht="26.25" x14ac:dyDescent="0.4">
      <c r="A16" s="14"/>
      <c r="B16" s="15"/>
      <c r="C16" s="16"/>
      <c r="D16" s="17"/>
      <c r="E16" s="18"/>
      <c r="F16" s="5"/>
    </row>
    <row r="17" spans="1:6" ht="26.25" x14ac:dyDescent="0.4">
      <c r="A17" s="14"/>
      <c r="B17" s="15"/>
      <c r="C17" s="16"/>
      <c r="D17" s="17"/>
      <c r="E17" s="18"/>
      <c r="F17" s="5"/>
    </row>
    <row r="18" spans="1:6" ht="26.25" x14ac:dyDescent="0.4">
      <c r="A18" s="14">
        <v>1981</v>
      </c>
      <c r="B18" s="15">
        <v>1982</v>
      </c>
      <c r="C18" s="16">
        <v>188</v>
      </c>
      <c r="D18" s="17">
        <v>2059</v>
      </c>
      <c r="E18" s="18">
        <f t="shared" ref="E18:E38" si="0">D18/(D18+B18)</f>
        <v>0.50952734471665428</v>
      </c>
      <c r="F18" s="5"/>
    </row>
    <row r="19" spans="1:6" ht="26.25" x14ac:dyDescent="0.4">
      <c r="A19" s="14">
        <v>1982</v>
      </c>
      <c r="B19" s="15">
        <v>603</v>
      </c>
      <c r="C19" s="16">
        <v>0</v>
      </c>
      <c r="D19" s="17">
        <v>487</v>
      </c>
      <c r="E19" s="18">
        <f t="shared" si="0"/>
        <v>0.44678899082568807</v>
      </c>
      <c r="F19" s="5"/>
    </row>
    <row r="20" spans="1:6" ht="26.25" x14ac:dyDescent="0.4">
      <c r="A20" s="14">
        <v>1983</v>
      </c>
      <c r="B20" s="15">
        <v>18703</v>
      </c>
      <c r="C20" s="16">
        <v>0</v>
      </c>
      <c r="D20" s="17">
        <v>4757</v>
      </c>
      <c r="E20" s="18">
        <f t="shared" si="0"/>
        <v>0.20277067348678601</v>
      </c>
      <c r="F20" s="5"/>
    </row>
    <row r="21" spans="1:6" ht="26.25" x14ac:dyDescent="0.4">
      <c r="A21" s="14">
        <v>1984</v>
      </c>
      <c r="B21" s="15">
        <v>421450</v>
      </c>
      <c r="C21" s="16">
        <v>42175</v>
      </c>
      <c r="D21" s="17">
        <v>558780</v>
      </c>
      <c r="E21" s="18">
        <f t="shared" si="0"/>
        <v>0.57004988625118591</v>
      </c>
      <c r="F21" s="7"/>
    </row>
    <row r="22" spans="1:6" ht="26.25" x14ac:dyDescent="0.4">
      <c r="A22" s="14">
        <v>1985</v>
      </c>
      <c r="B22" s="15">
        <v>934026</v>
      </c>
      <c r="C22" s="16">
        <v>109621</v>
      </c>
      <c r="D22" s="17">
        <v>638923</v>
      </c>
      <c r="E22" s="18">
        <f t="shared" si="0"/>
        <v>0.40619435213729116</v>
      </c>
      <c r="F22" s="5"/>
    </row>
    <row r="23" spans="1:6" ht="26.25" x14ac:dyDescent="0.4">
      <c r="A23" s="14">
        <v>1986</v>
      </c>
      <c r="B23" s="15">
        <v>793221</v>
      </c>
      <c r="C23" s="16">
        <v>105464</v>
      </c>
      <c r="D23" s="17">
        <v>478216</v>
      </c>
      <c r="E23" s="18">
        <f t="shared" si="0"/>
        <v>0.37612245042420506</v>
      </c>
      <c r="F23" s="5"/>
    </row>
    <row r="24" spans="1:6" ht="26.25" x14ac:dyDescent="0.4">
      <c r="A24" s="14">
        <v>1987</v>
      </c>
      <c r="B24" s="15">
        <v>754428</v>
      </c>
      <c r="C24" s="16">
        <v>90770</v>
      </c>
      <c r="D24" s="17">
        <v>605809</v>
      </c>
      <c r="E24" s="18">
        <f t="shared" si="0"/>
        <v>0.44537018181390448</v>
      </c>
      <c r="F24" s="5"/>
    </row>
    <row r="25" spans="1:6" ht="26.25" x14ac:dyDescent="0.4">
      <c r="A25" s="14">
        <v>1988</v>
      </c>
      <c r="B25" s="15">
        <v>830838</v>
      </c>
      <c r="C25" s="16">
        <v>99863</v>
      </c>
      <c r="D25" s="17">
        <v>643621</v>
      </c>
      <c r="E25" s="18">
        <f t="shared" si="0"/>
        <v>0.4365133245481902</v>
      </c>
      <c r="F25" s="5"/>
    </row>
    <row r="26" spans="1:6" ht="26.25" x14ac:dyDescent="0.4">
      <c r="A26" s="14">
        <v>1989</v>
      </c>
      <c r="B26" s="15">
        <v>682866</v>
      </c>
      <c r="C26" s="16">
        <v>81989</v>
      </c>
      <c r="D26" s="17">
        <v>626993</v>
      </c>
      <c r="E26" s="18">
        <f t="shared" si="0"/>
        <v>0.47867213188595109</v>
      </c>
      <c r="F26" s="5"/>
    </row>
    <row r="27" spans="1:6" ht="26.25" x14ac:dyDescent="0.4">
      <c r="A27" s="14">
        <v>1990</v>
      </c>
      <c r="B27" s="15">
        <v>576876</v>
      </c>
      <c r="C27" s="16">
        <v>65101</v>
      </c>
      <c r="D27" s="17">
        <v>746453</v>
      </c>
      <c r="E27" s="18">
        <f t="shared" si="0"/>
        <v>0.56407212416564589</v>
      </c>
      <c r="F27" s="5"/>
    </row>
    <row r="28" spans="1:6" ht="26.25" x14ac:dyDescent="0.4">
      <c r="A28" s="14">
        <v>1991</v>
      </c>
      <c r="B28" s="15">
        <v>546552</v>
      </c>
      <c r="C28" s="16">
        <v>65590</v>
      </c>
      <c r="D28" s="17">
        <v>628441</v>
      </c>
      <c r="E28" s="18">
        <f t="shared" si="0"/>
        <v>0.53484659057543327</v>
      </c>
      <c r="F28" s="5"/>
    </row>
    <row r="29" spans="1:6" ht="26.25" x14ac:dyDescent="0.4">
      <c r="A29" s="14">
        <v>1992</v>
      </c>
      <c r="B29" s="15">
        <v>512882</v>
      </c>
      <c r="C29" s="16">
        <v>50558</v>
      </c>
      <c r="D29" s="17">
        <v>620942</v>
      </c>
      <c r="E29" s="18">
        <f t="shared" si="0"/>
        <v>0.54765289850982168</v>
      </c>
      <c r="F29" s="5"/>
    </row>
    <row r="30" spans="1:6" ht="26.25" x14ac:dyDescent="0.4">
      <c r="A30" s="14">
        <v>1993</v>
      </c>
      <c r="B30" s="15">
        <v>625142</v>
      </c>
      <c r="C30" s="16">
        <v>114193</v>
      </c>
      <c r="D30" s="17">
        <v>740586</v>
      </c>
      <c r="E30" s="18">
        <f t="shared" si="0"/>
        <v>0.54226463834672789</v>
      </c>
      <c r="F30" s="5"/>
    </row>
    <row r="31" spans="1:6" ht="26.25" x14ac:dyDescent="0.4">
      <c r="A31" s="14">
        <v>1994</v>
      </c>
      <c r="B31" s="15">
        <v>871897</v>
      </c>
      <c r="C31" s="16">
        <v>155747</v>
      </c>
      <c r="D31" s="17">
        <v>913951</v>
      </c>
      <c r="E31" s="18">
        <f t="shared" si="0"/>
        <v>0.51177423834503277</v>
      </c>
      <c r="F31" s="5"/>
    </row>
    <row r="32" spans="1:6" ht="26.25" x14ac:dyDescent="0.4">
      <c r="A32" s="14">
        <v>1995</v>
      </c>
      <c r="B32" s="15">
        <v>991719</v>
      </c>
      <c r="C32" s="16">
        <v>139911</v>
      </c>
      <c r="D32" s="17">
        <v>1892882</v>
      </c>
      <c r="E32" s="18">
        <f t="shared" si="0"/>
        <v>0.65620236559579648</v>
      </c>
      <c r="F32" s="5"/>
    </row>
    <row r="33" spans="1:6" ht="26.25" x14ac:dyDescent="0.4">
      <c r="A33" s="14">
        <v>1996</v>
      </c>
      <c r="B33" s="19">
        <v>1536131</v>
      </c>
      <c r="C33" s="16">
        <v>169686</v>
      </c>
      <c r="D33" s="17">
        <v>2038670</v>
      </c>
      <c r="E33" s="18">
        <f t="shared" si="0"/>
        <v>0.57028908742053053</v>
      </c>
      <c r="F33" s="5"/>
    </row>
    <row r="34" spans="1:6" ht="26.25" x14ac:dyDescent="0.4">
      <c r="A34" s="14">
        <v>1997</v>
      </c>
      <c r="B34" s="19">
        <v>1506177</v>
      </c>
      <c r="C34" s="16">
        <v>139649</v>
      </c>
      <c r="D34" s="17">
        <v>3001070</v>
      </c>
      <c r="E34" s="18">
        <f t="shared" si="0"/>
        <v>0.66583215874346358</v>
      </c>
      <c r="F34" s="5"/>
    </row>
    <row r="35" spans="1:6" ht="26.25" x14ac:dyDescent="0.4">
      <c r="A35" s="14">
        <v>1998</v>
      </c>
      <c r="B35" s="19">
        <v>1439689</v>
      </c>
      <c r="C35" s="16">
        <v>137417</v>
      </c>
      <c r="D35" s="17">
        <v>3908470</v>
      </c>
      <c r="E35" s="18">
        <f t="shared" si="0"/>
        <v>0.73080661962368731</v>
      </c>
      <c r="F35" s="5"/>
    </row>
    <row r="36" spans="1:6" ht="26.25" x14ac:dyDescent="0.4">
      <c r="A36" s="14">
        <v>1999</v>
      </c>
      <c r="B36" s="19">
        <v>745835</v>
      </c>
      <c r="C36" s="16">
        <v>89632</v>
      </c>
      <c r="D36" s="17">
        <v>3404341</v>
      </c>
      <c r="E36" s="18">
        <f t="shared" si="0"/>
        <v>0.82028834439792431</v>
      </c>
      <c r="F36" s="5"/>
    </row>
    <row r="37" spans="1:6" ht="26.25" x14ac:dyDescent="0.4">
      <c r="A37" s="14">
        <v>2000</v>
      </c>
      <c r="B37" s="19">
        <v>597853</v>
      </c>
      <c r="C37" s="16">
        <v>75610</v>
      </c>
      <c r="D37" s="17">
        <v>4139000</v>
      </c>
      <c r="E37" s="18">
        <f t="shared" si="0"/>
        <v>0.87378687917906672</v>
      </c>
      <c r="F37" s="5"/>
    </row>
    <row r="38" spans="1:6" ht="26.25" x14ac:dyDescent="0.4">
      <c r="A38" s="14">
        <v>2001</v>
      </c>
      <c r="B38" s="19">
        <v>624686</v>
      </c>
      <c r="C38" s="16">
        <v>78902</v>
      </c>
      <c r="D38" s="17">
        <v>4771632</v>
      </c>
      <c r="E38" s="18">
        <f t="shared" si="0"/>
        <v>0.88423847519734755</v>
      </c>
      <c r="F38" s="5"/>
    </row>
    <row r="39" spans="1:6" ht="26.25" x14ac:dyDescent="0.4">
      <c r="A39" s="14">
        <v>2002</v>
      </c>
      <c r="B39" s="19">
        <v>629957</v>
      </c>
      <c r="C39" s="16">
        <v>80587</v>
      </c>
      <c r="D39" s="17">
        <v>4900430</v>
      </c>
      <c r="E39" s="18">
        <f>D39/(D39+B39)</f>
        <v>0.88609169665703325</v>
      </c>
    </row>
    <row r="40" spans="1:6" ht="26.25" x14ac:dyDescent="0.4">
      <c r="A40" s="14">
        <v>2003</v>
      </c>
      <c r="B40" s="19">
        <v>545036</v>
      </c>
      <c r="C40" s="16">
        <v>69778</v>
      </c>
      <c r="D40" s="17">
        <v>4923304</v>
      </c>
      <c r="E40" s="18">
        <f>D40/(D40+B40)</f>
        <v>0.90032880179359731</v>
      </c>
    </row>
    <row r="41" spans="1:6" ht="26.25" x14ac:dyDescent="0.4">
      <c r="A41" s="14">
        <v>2004</v>
      </c>
      <c r="B41" s="19">
        <v>444796</v>
      </c>
      <c r="C41" s="16">
        <v>56512</v>
      </c>
      <c r="D41" s="17">
        <v>4401363</v>
      </c>
      <c r="E41" s="18">
        <f>D41/(D41+B41)</f>
        <v>0.90821679602340744</v>
      </c>
    </row>
    <row r="42" spans="1:6" ht="26.25" x14ac:dyDescent="0.4">
      <c r="A42" s="14">
        <v>2005</v>
      </c>
      <c r="B42" s="19">
        <v>427622</v>
      </c>
      <c r="C42" s="16">
        <v>54830</v>
      </c>
      <c r="D42" s="17">
        <v>4315839</v>
      </c>
      <c r="E42" s="18">
        <f>D42/(D42+B42)</f>
        <v>0.90985021274550371</v>
      </c>
    </row>
    <row r="43" spans="1:6" ht="26.25" x14ac:dyDescent="0.4">
      <c r="A43" s="14">
        <v>2006</v>
      </c>
      <c r="B43" s="19">
        <v>396055</v>
      </c>
      <c r="C43" s="16">
        <v>50721</v>
      </c>
      <c r="D43" s="17">
        <v>4447439</v>
      </c>
      <c r="E43" s="18">
        <f t="shared" ref="E43:E49" si="1">D43/(D43+B43)</f>
        <v>0.91822948474799393</v>
      </c>
    </row>
    <row r="44" spans="1:6" ht="26.25" x14ac:dyDescent="0.4">
      <c r="A44" s="14">
        <v>2007</v>
      </c>
      <c r="B44" s="19">
        <v>371026</v>
      </c>
      <c r="C44" s="16">
        <v>47280</v>
      </c>
      <c r="D44" s="17">
        <v>4605406</v>
      </c>
      <c r="E44" s="18">
        <f t="shared" si="1"/>
        <v>0.92544336986821085</v>
      </c>
    </row>
    <row r="45" spans="1:6" ht="26.25" x14ac:dyDescent="0.4">
      <c r="A45" s="14">
        <v>2008</v>
      </c>
      <c r="B45" s="19">
        <v>380204</v>
      </c>
      <c r="C45" s="16">
        <v>48414</v>
      </c>
      <c r="D45" s="17">
        <v>4580130</v>
      </c>
      <c r="E45" s="18">
        <f t="shared" si="1"/>
        <v>0.92335112917799489</v>
      </c>
    </row>
    <row r="46" spans="1:6" ht="26.25" x14ac:dyDescent="0.4">
      <c r="A46" s="14">
        <v>2009</v>
      </c>
      <c r="B46" s="19">
        <v>328592</v>
      </c>
      <c r="C46" s="16">
        <v>41977</v>
      </c>
      <c r="D46" s="17">
        <v>4080428</v>
      </c>
      <c r="E46" s="18">
        <f t="shared" si="1"/>
        <v>0.92547278079936135</v>
      </c>
    </row>
    <row r="47" spans="1:6" ht="26.25" x14ac:dyDescent="0.4">
      <c r="A47" s="14">
        <v>2010</v>
      </c>
      <c r="B47" s="19">
        <v>462209</v>
      </c>
      <c r="C47" s="16">
        <v>40258</v>
      </c>
      <c r="D47" s="17">
        <v>4604957</v>
      </c>
      <c r="E47" s="18">
        <f t="shared" si="1"/>
        <v>0.90878352909693505</v>
      </c>
    </row>
    <row r="48" spans="1:6" ht="26.25" x14ac:dyDescent="0.4">
      <c r="A48" s="14">
        <v>2011</v>
      </c>
      <c r="B48" s="19">
        <v>511391</v>
      </c>
      <c r="C48" s="16">
        <v>42694</v>
      </c>
      <c r="D48" s="17">
        <v>7202047</v>
      </c>
      <c r="E48" s="18">
        <f t="shared" si="1"/>
        <v>0.93370128858234158</v>
      </c>
    </row>
    <row r="49" spans="1:5" ht="26.25" x14ac:dyDescent="0.4">
      <c r="A49" s="14">
        <v>2012</v>
      </c>
      <c r="B49" s="19">
        <v>504582</v>
      </c>
      <c r="C49" s="16">
        <v>42074</v>
      </c>
      <c r="D49" s="17">
        <v>7181761</v>
      </c>
      <c r="E49" s="18">
        <f t="shared" si="1"/>
        <v>0.93435343699858309</v>
      </c>
    </row>
    <row r="50" spans="1:5" ht="26.25" x14ac:dyDescent="0.4">
      <c r="A50" s="14">
        <v>2013</v>
      </c>
      <c r="B50" s="19">
        <v>401102</v>
      </c>
      <c r="C50" s="16">
        <v>34692</v>
      </c>
      <c r="D50" s="17">
        <v>7136674</v>
      </c>
      <c r="E50" s="18">
        <f t="shared" ref="E50:E51" si="2">D50/(D50+B50)</f>
        <v>0.94678775278013039</v>
      </c>
    </row>
    <row r="51" spans="1:5" ht="26.25" x14ac:dyDescent="0.4">
      <c r="A51" s="14">
        <v>2014</v>
      </c>
      <c r="B51" s="19">
        <v>371754</v>
      </c>
      <c r="C51" s="16">
        <v>30056</v>
      </c>
      <c r="D51" s="17">
        <v>8051324</v>
      </c>
      <c r="E51" s="18">
        <f t="shared" si="2"/>
        <v>0.95586482756066127</v>
      </c>
    </row>
    <row r="52" spans="1:5" ht="26.25" x14ac:dyDescent="0.4">
      <c r="A52" s="14">
        <v>2015</v>
      </c>
      <c r="B52" s="19">
        <v>319218</v>
      </c>
      <c r="C52" s="16">
        <v>25889</v>
      </c>
      <c r="D52" s="17">
        <v>7921620</v>
      </c>
      <c r="E52" s="18">
        <f t="shared" ref="E52:E53" si="3">D52/(D52+B52)</f>
        <v>0.96126389088100017</v>
      </c>
    </row>
    <row r="53" spans="1:5" ht="26.25" x14ac:dyDescent="0.4">
      <c r="A53" s="14">
        <v>2016</v>
      </c>
      <c r="B53" s="19">
        <v>214939</v>
      </c>
      <c r="C53" s="16">
        <v>20949</v>
      </c>
      <c r="D53" s="17">
        <v>6552451</v>
      </c>
      <c r="E53" s="18">
        <f t="shared" si="3"/>
        <v>0.96823901090376052</v>
      </c>
    </row>
    <row r="54" spans="1:5" ht="26.25" x14ac:dyDescent="0.4">
      <c r="A54" s="14">
        <v>2017</v>
      </c>
      <c r="B54" s="19">
        <v>187188</v>
      </c>
      <c r="C54" s="16">
        <v>45230</v>
      </c>
      <c r="D54" s="17">
        <v>5059046</v>
      </c>
      <c r="E54" s="18">
        <f t="shared" ref="E54:E55" si="4">D54/(D54+B54)</f>
        <v>0.96431954807963194</v>
      </c>
    </row>
    <row r="55" spans="1:5" ht="26.25" x14ac:dyDescent="0.4">
      <c r="A55" s="14">
        <v>2018</v>
      </c>
      <c r="B55" s="19">
        <v>182486</v>
      </c>
      <c r="C55" s="16">
        <v>91112</v>
      </c>
      <c r="D55" s="17">
        <v>4919868</v>
      </c>
      <c r="E55" s="18">
        <f t="shared" si="4"/>
        <v>0.96423493940247973</v>
      </c>
    </row>
    <row r="56" spans="1:5" ht="26.25" x14ac:dyDescent="0.4">
      <c r="A56" s="14">
        <v>2019</v>
      </c>
      <c r="B56" s="19">
        <v>139086</v>
      </c>
      <c r="C56" s="16">
        <v>71296</v>
      </c>
      <c r="D56" s="17">
        <v>1736054</v>
      </c>
      <c r="E56" s="18">
        <f t="shared" ref="E56" si="5">D56/(D56+B56)</f>
        <v>0.92582633830007355</v>
      </c>
    </row>
    <row r="57" spans="1:5" ht="26.25" x14ac:dyDescent="0.4">
      <c r="A57" s="14">
        <v>2020</v>
      </c>
      <c r="B57" s="19">
        <v>131696</v>
      </c>
      <c r="C57" s="16">
        <v>72719</v>
      </c>
      <c r="D57" s="17">
        <v>1413661</v>
      </c>
      <c r="E57" s="18">
        <f t="shared" ref="E57:E59" si="6">D57/(D57+B57)</f>
        <v>0.91477956226295931</v>
      </c>
    </row>
    <row r="58" spans="1:5" ht="26.25" x14ac:dyDescent="0.4">
      <c r="A58" s="14">
        <v>2021</v>
      </c>
      <c r="B58" s="19">
        <v>115656</v>
      </c>
      <c r="C58" s="16">
        <v>72751</v>
      </c>
      <c r="D58" s="17">
        <v>1556504</v>
      </c>
      <c r="E58" s="18">
        <f t="shared" si="6"/>
        <v>0.93083436991675439</v>
      </c>
    </row>
    <row r="59" spans="1:5" ht="26.25" x14ac:dyDescent="0.4">
      <c r="A59" s="92">
        <v>2022</v>
      </c>
      <c r="B59" s="19">
        <v>116274</v>
      </c>
      <c r="C59" s="16">
        <v>71763</v>
      </c>
      <c r="D59" s="17">
        <v>1253671</v>
      </c>
      <c r="E59" s="18">
        <f t="shared" si="6"/>
        <v>0.915125059765173</v>
      </c>
    </row>
    <row r="60" spans="1:5" ht="26.25" x14ac:dyDescent="0.4">
      <c r="A60" s="92">
        <v>2023</v>
      </c>
      <c r="B60" s="19">
        <v>91908</v>
      </c>
      <c r="C60" s="16">
        <v>54297</v>
      </c>
      <c r="D60" s="17">
        <v>1322789</v>
      </c>
      <c r="E60" s="18">
        <f t="shared" ref="E60:E61" si="7">D60/(D60+B60)</f>
        <v>0.93503343825568297</v>
      </c>
    </row>
    <row r="61" spans="1:5" ht="26.25" x14ac:dyDescent="0.4">
      <c r="A61" s="92">
        <v>2024</v>
      </c>
      <c r="B61" s="19"/>
      <c r="C61" s="16"/>
      <c r="D61" s="17"/>
      <c r="E61" s="18" t="e">
        <f t="shared" si="7"/>
        <v>#DIV/0!</v>
      </c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  <row r="74" spans="1:5" ht="26.25" x14ac:dyDescent="0.4">
      <c r="A74" s="92"/>
      <c r="B74" s="92"/>
      <c r="C74" s="92"/>
      <c r="D74" s="92"/>
      <c r="E74" s="92"/>
    </row>
    <row r="75" spans="1:5" ht="26.25" x14ac:dyDescent="0.4">
      <c r="A75" s="92"/>
      <c r="B75" s="92"/>
      <c r="C75" s="92"/>
      <c r="D75" s="92"/>
      <c r="E75" s="92"/>
    </row>
  </sheetData>
  <phoneticPr fontId="3" type="noConversion"/>
  <printOptions horizontalCentered="1" verticalCentered="1" gridLinesSet="0"/>
  <pageMargins left="0.25" right="0.18" top="0.6" bottom="0.46" header="0.47" footer="0.24"/>
  <pageSetup paperSize="5" scale="41" orientation="landscape" horizontalDpi="300" verticalDpi="300" r:id="rId1"/>
  <headerFooter alignWithMargins="0">
    <oddFooter>&amp;L&amp;8&amp;D   &amp;T  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State</vt:lpstr>
      <vt:lpstr>Bear Island</vt:lpstr>
      <vt:lpstr>BJC</vt:lpstr>
      <vt:lpstr>Corkscrew</vt:lpstr>
      <vt:lpstr>Jay</vt:lpstr>
      <vt:lpstr>Lehigh Park</vt:lpstr>
      <vt:lpstr>Mid-Felda</vt:lpstr>
      <vt:lpstr>Mt. Carmel</vt:lpstr>
      <vt:lpstr>Raccoon Point</vt:lpstr>
      <vt:lpstr>Sunniland</vt:lpstr>
      <vt:lpstr>West Felda</vt:lpstr>
      <vt:lpstr>Baxter Island</vt:lpstr>
      <vt:lpstr>Bluff Springs</vt:lpstr>
      <vt:lpstr>Coldwater Creek</vt:lpstr>
      <vt:lpstr>Forty Mile Bend</vt:lpstr>
      <vt:lpstr>McDavid</vt:lpstr>
      <vt:lpstr>McLellan</vt:lpstr>
      <vt:lpstr>Lake Trafford</vt:lpstr>
      <vt:lpstr>Pepper Hammock</vt:lpstr>
      <vt:lpstr>Seminole</vt:lpstr>
      <vt:lpstr>Sunoco Felda</vt:lpstr>
      <vt:lpstr>Sweetwater Creek</vt:lpstr>
      <vt:lpstr>Townsend Canal</vt:lpstr>
      <vt:lpstr>'Baxter Island'!Print_Area</vt:lpstr>
      <vt:lpstr>'Bear Island'!Print_Area</vt:lpstr>
      <vt:lpstr>BJC!Print_Area</vt:lpstr>
      <vt:lpstr>'Bluff Springs'!Print_Area</vt:lpstr>
      <vt:lpstr>'Coldwater Creek'!Print_Area</vt:lpstr>
      <vt:lpstr>Corkscrew!Print_Area</vt:lpstr>
      <vt:lpstr>'Forty Mile Bend'!Print_Area</vt:lpstr>
      <vt:lpstr>Jay!Print_Area</vt:lpstr>
      <vt:lpstr>'Lake Trafford'!Print_Area</vt:lpstr>
      <vt:lpstr>'Lehigh Park'!Print_Area</vt:lpstr>
      <vt:lpstr>McDavid!Print_Area</vt:lpstr>
      <vt:lpstr>McLellan!Print_Area</vt:lpstr>
      <vt:lpstr>'Mid-Felda'!Print_Area</vt:lpstr>
      <vt:lpstr>'Mt. Carmel'!Print_Area</vt:lpstr>
      <vt:lpstr>'Pepper Hammock'!Print_Area</vt:lpstr>
      <vt:lpstr>'Raccoon Point'!Print_Area</vt:lpstr>
      <vt:lpstr>Seminole!Print_Area</vt:lpstr>
      <vt:lpstr>Sunniland!Print_Area</vt:lpstr>
      <vt:lpstr>'Sunoco Felda'!Print_Area</vt:lpstr>
      <vt:lpstr>'Sweetwater Creek'!Print_Area</vt:lpstr>
      <vt:lpstr>'Townsend Canal'!Print_Area</vt:lpstr>
      <vt:lpstr>'West Felda'!Print_Area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 Copy FDEP</dc:creator>
  <cp:lastModifiedBy>McCarthy, David</cp:lastModifiedBy>
  <cp:lastPrinted>2011-05-13T14:57:46Z</cp:lastPrinted>
  <dcterms:created xsi:type="dcterms:W3CDTF">2001-09-05T17:51:05Z</dcterms:created>
  <dcterms:modified xsi:type="dcterms:W3CDTF">2024-04-18T18:37:45Z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-1781098956</vt:i4>
  </property>
  <property fmtid="{D5CDD505-2E9C-101B-9397-08002B2CF9AE}" pid="3" name="_EmailSubject">
    <vt:lpwstr/>
  </property>
  <property fmtid="{D5CDD505-2E9C-101B-9397-08002B2CF9AE}" pid="4" name="_AuthorEmail">
    <vt:lpwstr>Ed.Garrett@dep.state.fl.us</vt:lpwstr>
  </property>
  <property fmtid="{D5CDD505-2E9C-101B-9397-08002B2CF9AE}" pid="5" name="_AuthorEmailDisplayName">
    <vt:lpwstr>Garrett, Ed</vt:lpwstr>
  </property>
  <property fmtid="{D5CDD505-2E9C-101B-9397-08002B2CF9AE}" pid="6" name="_ReviewingToolsShownOnce">
    <vt:lpwstr/>
  </property>
</Properties>
</file>