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codeName="ThisWorkbook"/>
  <mc:AlternateContent xmlns:mc="http://schemas.openxmlformats.org/markup-compatibility/2006">
    <mc:Choice Requires="x15">
      <x15ac:absPath xmlns:x15ac="http://schemas.microsoft.com/office/spreadsheetml/2010/11/ac" url="C:\Users\kilga_k\Desktop\SOP Docs - General Information\12 Site Visits &amp; Site Inspections\"/>
    </mc:Choice>
  </mc:AlternateContent>
  <bookViews>
    <workbookView xWindow="0" yWindow="0" windowWidth="25200" windowHeight="11760" xr2:uid="{00000000-000D-0000-FFFF-FFFF00000000}"/>
  </bookViews>
  <sheets>
    <sheet name="Section 1 - Overall" sheetId="14" r:id="rId1"/>
    <sheet name="Section 2 - System Performance" sheetId="18" r:id="rId2"/>
    <sheet name="Section 3 - MW Wells" sheetId="9" r:id="rId3"/>
    <sheet name="Section 4 - Inventory" sheetId="11" r:id="rId4"/>
    <sheet name="Section 5 -  Photos " sheetId="17" r:id="rId5"/>
    <sheet name="Instructions" sheetId="10" r:id="rId6"/>
    <sheet name="Formulas" sheetId="13" r:id="rId7"/>
  </sheets>
  <definedNames>
    <definedName name="_xlnm.Print_Area" localSheetId="0">'Section 1 - Overall'!$A$1:$Q$125</definedName>
    <definedName name="_xlnm.Print_Area" localSheetId="1">'Section 2 - System Performance'!$A$1:$N$199</definedName>
    <definedName name="_xlnm.Print_Area" localSheetId="3">'Section 4 - Inventory'!$A$1:$M$37</definedName>
    <definedName name="_xlnm.Print_Titles" localSheetId="1">'Section 2 - System Performance'!$1:$5</definedName>
    <definedName name="_xlnm.Print_Titles" localSheetId="2">'Section 3 - MW Wells'!$1:$6</definedName>
  </definedNames>
  <calcPr calcId="171027"/>
</workbook>
</file>

<file path=xl/calcChain.xml><?xml version="1.0" encoding="utf-8"?>
<calcChain xmlns="http://schemas.openxmlformats.org/spreadsheetml/2006/main">
  <c r="F43" i="18" l="1"/>
  <c r="F44" i="18"/>
  <c r="F45" i="18"/>
  <c r="F46" i="18"/>
  <c r="F47" i="18"/>
  <c r="G53" i="18"/>
  <c r="G54" i="18"/>
  <c r="G55" i="18"/>
  <c r="G56" i="18"/>
  <c r="G57" i="18"/>
  <c r="G58" i="18"/>
  <c r="G59" i="18"/>
  <c r="G60" i="18"/>
  <c r="G61" i="18"/>
  <c r="G62" i="18"/>
  <c r="G63" i="18"/>
  <c r="G64" i="18"/>
  <c r="G65" i="18"/>
  <c r="G66" i="18"/>
  <c r="G67" i="18"/>
  <c r="G68" i="18"/>
  <c r="G69" i="18"/>
  <c r="G70" i="18"/>
  <c r="G71" i="18"/>
  <c r="G72" i="18"/>
  <c r="D73" i="18"/>
  <c r="F94" i="18"/>
  <c r="F95" i="18"/>
  <c r="F96" i="18"/>
  <c r="F97" i="18"/>
  <c r="F98" i="18"/>
  <c r="H152" i="18"/>
  <c r="H153" i="18"/>
  <c r="H154" i="18"/>
  <c r="H155" i="18"/>
  <c r="H156" i="18"/>
  <c r="H157" i="18"/>
  <c r="H158" i="18"/>
  <c r="H159" i="18"/>
  <c r="H160" i="18"/>
  <c r="H161" i="18"/>
  <c r="H162" i="18"/>
  <c r="H163" i="18"/>
  <c r="E164" i="18"/>
  <c r="H177" i="18"/>
  <c r="H178" i="18"/>
  <c r="H179" i="18"/>
  <c r="H180" i="18"/>
  <c r="H181" i="18"/>
  <c r="H182" i="18"/>
  <c r="H183" i="18"/>
  <c r="H184" i="18"/>
  <c r="H185" i="18"/>
  <c r="H186" i="18"/>
  <c r="H187" i="18"/>
  <c r="H188" i="18"/>
  <c r="E189" i="18"/>
  <c r="H189" i="18" l="1"/>
  <c r="G73" i="18"/>
  <c r="H164" i="18"/>
  <c r="I205" i="17"/>
  <c r="I153" i="17"/>
  <c r="I151" i="17"/>
  <c r="I101" i="17"/>
  <c r="I99" i="17"/>
  <c r="I50" i="17"/>
  <c r="I48" i="17"/>
  <c r="I203" i="17"/>
  <c r="A66" i="14" l="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90" i="14" s="1"/>
  <c r="A91" i="14" s="1"/>
  <c r="A92" i="14" s="1"/>
  <c r="A93" i="14" s="1"/>
  <c r="A94" i="14" s="1"/>
  <c r="A95" i="14" s="1"/>
  <c r="A96" i="14" s="1"/>
  <c r="A97" i="14" s="1"/>
  <c r="A98" i="14" s="1"/>
  <c r="A99" i="14" s="1"/>
  <c r="A102" i="14" s="1"/>
  <c r="A103" i="14" s="1"/>
  <c r="A104" i="14" s="1"/>
  <c r="A105" i="14" s="1"/>
  <c r="A106" i="14" s="1"/>
  <c r="A107" i="14" s="1"/>
  <c r="A63" i="14"/>
  <c r="H2" i="9"/>
  <c r="B1" i="9"/>
  <c r="H1" i="9"/>
  <c r="B2" i="9"/>
  <c r="E36" i="13"/>
  <c r="E20" i="13"/>
  <c r="E48" i="13"/>
  <c r="E46" i="13"/>
  <c r="E44" i="13"/>
  <c r="E42" i="13"/>
  <c r="E40" i="13"/>
  <c r="E8" i="13"/>
  <c r="E10" i="13"/>
  <c r="E9" i="13"/>
  <c r="E34" i="13"/>
  <c r="E33" i="13"/>
  <c r="E32" i="13"/>
  <c r="E31" i="13"/>
  <c r="E30" i="13"/>
  <c r="E6" i="13"/>
  <c r="E7" i="13"/>
  <c r="E11" i="13"/>
  <c r="E12" i="13"/>
  <c r="E13" i="13"/>
  <c r="E14" i="13"/>
  <c r="E15" i="13"/>
  <c r="E16" i="13"/>
  <c r="E17" i="13"/>
  <c r="E18" i="13"/>
  <c r="E19" i="13"/>
  <c r="E22" i="13"/>
  <c r="E38" i="13"/>
  <c r="E39" i="13"/>
  <c r="I204" i="17" l="1"/>
  <c r="I49" i="17"/>
  <c r="I100" i="17"/>
  <c r="I152" i="17"/>
</calcChain>
</file>

<file path=xl/sharedStrings.xml><?xml version="1.0" encoding="utf-8"?>
<sst xmlns="http://schemas.openxmlformats.org/spreadsheetml/2006/main" count="437" uniqueCount="289">
  <si>
    <t>Site Name:</t>
  </si>
  <si>
    <t>Inspector:</t>
  </si>
  <si>
    <t>FAC ID No.:</t>
  </si>
  <si>
    <t>Inspection Date:</t>
  </si>
  <si>
    <t>Time:</t>
  </si>
  <si>
    <t>Site Manager:</t>
  </si>
  <si>
    <t>Purpose of Inspection:</t>
  </si>
  <si>
    <t>Petroleum Site Status:</t>
  </si>
  <si>
    <t>Comments:</t>
  </si>
  <si>
    <t>System Compound:</t>
  </si>
  <si>
    <t>Hour Meter</t>
  </si>
  <si>
    <t>PETROLEUM CLEANUP O&amp;M INSPECTION FORM</t>
  </si>
  <si>
    <t>Running on Arrival?</t>
  </si>
  <si>
    <t xml:space="preserve"> Air Sparging-Bio Sparging</t>
  </si>
  <si>
    <t>PSI</t>
  </si>
  <si>
    <t>Pressure</t>
  </si>
  <si>
    <t>Vapor Extraction System</t>
  </si>
  <si>
    <t>Vacuum</t>
  </si>
  <si>
    <t>Telemetry Present</t>
  </si>
  <si>
    <t>Did contractor demonstrate fail-safe/interlock mechanisms</t>
  </si>
  <si>
    <t>PETROLEUM CLEANUP O&amp;M INSPECTION FORM - SYSTEM PERFORMANCE SECTION</t>
  </si>
  <si>
    <t>Team/LP:</t>
  </si>
  <si>
    <t>O&amp;M Site Category</t>
  </si>
  <si>
    <t>Contractor Name:</t>
  </si>
  <si>
    <t xml:space="preserve">Electric Meter Reading </t>
  </si>
  <si>
    <t>(Fuel dispensing)</t>
  </si>
  <si>
    <t>H.E. Temp In/Out</t>
  </si>
  <si>
    <t>MPX/Dual Phase?</t>
  </si>
  <si>
    <t>Contractor Reps on site:</t>
  </si>
  <si>
    <t>Well ID</t>
  </si>
  <si>
    <t>Comments</t>
  </si>
  <si>
    <t>Monitor Wells</t>
  </si>
  <si>
    <t>Press
(Encl)</t>
  </si>
  <si>
    <t>Press
(Well)</t>
  </si>
  <si>
    <t>Vacuum
(Encl)</t>
  </si>
  <si>
    <t>Vacuum
(Well)</t>
  </si>
  <si>
    <t>Notes:</t>
  </si>
  <si>
    <t>Diff
Press</t>
  </si>
  <si>
    <t>System</t>
  </si>
  <si>
    <t xml:space="preserve">System </t>
  </si>
  <si>
    <t>MS Tank</t>
  </si>
  <si>
    <t>KW Hrs</t>
  </si>
  <si>
    <t>kW</t>
  </si>
  <si>
    <t>MS Water Treatment</t>
  </si>
  <si>
    <t>MS Water Disposal</t>
  </si>
  <si>
    <t>Dilution</t>
  </si>
  <si>
    <t>Blwr 1</t>
  </si>
  <si>
    <t>Press Gauges Located at</t>
  </si>
  <si>
    <t>H.E. Pressure In/Out</t>
  </si>
  <si>
    <t>°F</t>
  </si>
  <si>
    <t>PSIG</t>
  </si>
  <si>
    <t>AS Well Flow</t>
  </si>
  <si>
    <t>ACFM</t>
  </si>
  <si>
    <t>Press</t>
  </si>
  <si>
    <t>SCFM</t>
  </si>
  <si>
    <t>Sparge Air Temp</t>
  </si>
  <si>
    <t>Vault/Handhole Condition</t>
  </si>
  <si>
    <t>Wellhead Condition</t>
  </si>
  <si>
    <t>psig</t>
  </si>
  <si>
    <t>SAT</t>
  </si>
  <si>
    <t>UNSAT</t>
  </si>
  <si>
    <t>Total</t>
  </si>
  <si>
    <t>Influent Temp</t>
  </si>
  <si>
    <t>" WC</t>
  </si>
  <si>
    <t>NG = No Gauge  M = Gauge Malfunction    I = Gauge Inaccessible   RNT = Readings Not Taken  NI = Not Inspected
SAT = Satisfactory  UNSAT = Unsatisfactory</t>
  </si>
  <si>
    <t>DTW</t>
  </si>
  <si>
    <t>Handhole Condition</t>
  </si>
  <si>
    <t>ft</t>
  </si>
  <si>
    <t>H.E. Fan Status</t>
  </si>
  <si>
    <t>H.E. Cooling Air Flow</t>
  </si>
  <si>
    <t>Bleed Air</t>
  </si>
  <si>
    <t>Filter DP</t>
  </si>
  <si>
    <t>Comments &amp; Description</t>
  </si>
  <si>
    <t>Condition</t>
  </si>
  <si>
    <t>Cooling Air Inlet Screens</t>
  </si>
  <si>
    <t>Enclosure Temperature</t>
  </si>
  <si>
    <t xml:space="preserve"> °F</t>
  </si>
  <si>
    <t>Are equipment control switches in "AUTO" position?</t>
  </si>
  <si>
    <t>Exceptions:</t>
  </si>
  <si>
    <t>Is system documentation on site?</t>
  </si>
  <si>
    <t>Instructions on the use of this form:</t>
  </si>
  <si>
    <t>SCFM Calculations:</t>
  </si>
  <si>
    <t>The AS Wells, RW-SVE Wells, and Monitor Wells sheets can be modified to add additional rows if needed.  Since the AS Wells and RW-SVE Wells sheets contain formulas in the SCFM cells, it is recommended that rows be copied and inserted ("Insert Copied Cells") so that the formulas are also copied.</t>
  </si>
  <si>
    <t>Sections of Page 2 can be deleted if they are not applicable.  For example, the Groundwater System section can be deleted if there is no groundwater system installed at the site.  The forced page break on Page 2 can be removed or relocated as necessary.</t>
  </si>
  <si>
    <r>
      <t xml:space="preserve">Temp </t>
    </r>
    <r>
      <rPr>
        <b/>
        <sz val="9"/>
        <rFont val="Arial"/>
        <family val="2"/>
      </rPr>
      <t>°</t>
    </r>
    <r>
      <rPr>
        <b/>
        <sz val="9"/>
        <rFont val="Arial"/>
        <family val="2"/>
      </rPr>
      <t>F</t>
    </r>
  </si>
  <si>
    <t>The units for the filter differential pressure (Filter DP) on Page 2 should be indicated in the box (i.e., 5" WC, 5" Hg, 5 psi, etc.).</t>
  </si>
  <si>
    <t>Operation and Maintenance  Requirements Check List</t>
  </si>
  <si>
    <t>State Property Inventory:  The state property inventory from the DEP equipment website (www.depeq.com) can be copied/pasted into the INVENTORY sheet.  This is done by:
1.  Pull up the inventory for the site using the website procedures.
2.  Click on "Printable Version".
3.  Right click anywhere in the equipment list.
4.  From the pop-up menu, select "Select All"
5.  Put the mouse pointer over any highlighted item and right click again.
6.  Select "Copy" from the pop-up menu.
7.  Open the Inventory page in the Excel spreadsheet.
8.  Left click the top left box to select it.
9.  With the mouse pointer still in the top left box, right click.
10.  Select "Paste" from the pop-up menu.</t>
  </si>
  <si>
    <t>Flow Temp</t>
  </si>
  <si>
    <t>VACUUM Flows</t>
  </si>
  <si>
    <t>PRESSURE Flows</t>
  </si>
  <si>
    <t>Outside Air Temperature</t>
  </si>
  <si>
    <t>Sound Level Readings</t>
  </si>
  <si>
    <t>dBA</t>
  </si>
  <si>
    <t>dBC</t>
  </si>
  <si>
    <t>Power Outage Counter</t>
  </si>
  <si>
    <t>Power Outage Timer</t>
  </si>
  <si>
    <t>Hours</t>
  </si>
  <si>
    <t>N/A</t>
  </si>
  <si>
    <t>SP-1</t>
  </si>
  <si>
    <t>SP-2</t>
  </si>
  <si>
    <t>SP-3</t>
  </si>
  <si>
    <t>SP-4</t>
  </si>
  <si>
    <t>SP-5</t>
  </si>
  <si>
    <t>SP-6</t>
  </si>
  <si>
    <t>SP-7</t>
  </si>
  <si>
    <t>SP-8</t>
  </si>
  <si>
    <t>SP-9</t>
  </si>
  <si>
    <t>SP-10</t>
  </si>
  <si>
    <t>SP-11</t>
  </si>
  <si>
    <t>SP-12</t>
  </si>
  <si>
    <t>SP-13</t>
  </si>
  <si>
    <t>SP-14</t>
  </si>
  <si>
    <t>SP-15</t>
  </si>
  <si>
    <t>VE-1</t>
  </si>
  <si>
    <t>VE-2</t>
  </si>
  <si>
    <t>VE-3</t>
  </si>
  <si>
    <t>VE-4</t>
  </si>
  <si>
    <t>VE-5</t>
  </si>
  <si>
    <t>VE-6</t>
  </si>
  <si>
    <t>VE-7</t>
  </si>
  <si>
    <t>VE-8</t>
  </si>
  <si>
    <t>VE-9</t>
  </si>
  <si>
    <t>VE-10</t>
  </si>
  <si>
    <t>VE-11</t>
  </si>
  <si>
    <t>Vac "WC</t>
  </si>
  <si>
    <t>gal</t>
  </si>
  <si>
    <r>
      <t>INSTRUCTIONS</t>
    </r>
    <r>
      <rPr>
        <sz val="9"/>
        <rFont val="Arial"/>
        <family val="2"/>
      </rPr>
      <t xml:space="preserve">: This form documents remedial system inspections performed by the O&amp;M Inspectors and is designed to be completed electronically.  Prior to mobilization, the contractor representative shall be contacted and invited to be present during the inspection.  Inspectors shall review equipment inventory records and obtain schematics and drawings of the site and remedial system to aid in the inspection.  Digital photographs with captions are required to document site conditions and any problems that are identified.  </t>
    </r>
    <r>
      <rPr>
        <b/>
        <sz val="9"/>
        <rFont val="Arial"/>
        <family val="2"/>
      </rPr>
      <t xml:space="preserve">Note:  Inspectors shall not make adjustments to remedial systems and shall not turn a system on or off.  Inspectors shall call the contractor representative and/or program site manager if a system requires immediate attention.  </t>
    </r>
  </si>
  <si>
    <t>Decal #</t>
  </si>
  <si>
    <t>Serial #</t>
  </si>
  <si>
    <t>Component or System</t>
  </si>
  <si>
    <t xml:space="preserve">Additional Comments (refer to item number):  </t>
  </si>
  <si>
    <t>Decal Match</t>
  </si>
  <si>
    <t>Yes</t>
  </si>
  <si>
    <t>* If decal is missing or does not match system component, see comments for more info.</t>
  </si>
  <si>
    <t>Enclosure Cooling Unit</t>
  </si>
  <si>
    <t>Flow Meters Located at</t>
  </si>
  <si>
    <t xml:space="preserve">Manifold     </t>
  </si>
  <si>
    <t>Located</t>
  </si>
  <si>
    <t>AS Zone #1</t>
  </si>
  <si>
    <t>AS Zone #2</t>
  </si>
  <si>
    <t>SP-16</t>
  </si>
  <si>
    <t>SP-17</t>
  </si>
  <si>
    <t>SP-18</t>
  </si>
  <si>
    <t>SP-19</t>
  </si>
  <si>
    <t>SP-20</t>
  </si>
  <si>
    <t>AS System Well Information</t>
  </si>
  <si>
    <t xml:space="preserve">Notes: </t>
  </si>
  <si>
    <t xml:space="preserve">Deep AS flow meters are Dwyer VFC-121 meters.  </t>
  </si>
  <si>
    <t>SCFM calculations made using Dwyer conversion formula.</t>
  </si>
  <si>
    <t xml:space="preserve">NG = No Gauge  M = Gauge Malfunction    I = Gauge Inaccessible   RNT = Reading Not Taken  NI = Not Inspected  </t>
  </si>
  <si>
    <t>Zone #1</t>
  </si>
  <si>
    <t>Zone #2</t>
  </si>
  <si>
    <t>Vacuum Gauges Located at</t>
  </si>
  <si>
    <t>VE Well Flow</t>
  </si>
  <si>
    <t>Blwr 2</t>
  </si>
  <si>
    <t>MS Pump Totalizer</t>
  </si>
  <si>
    <t>gals</t>
  </si>
  <si>
    <t>Current Level At:</t>
  </si>
  <si>
    <t>External Tank Size:</t>
  </si>
  <si>
    <t>Injection Well #1 Pressure:</t>
  </si>
  <si>
    <t>Injection Well #2 Pressure:</t>
  </si>
  <si>
    <t>Injection Well #3 Pressure:</t>
  </si>
  <si>
    <t>psi</t>
  </si>
  <si>
    <t>VE-12</t>
  </si>
  <si>
    <t xml:space="preserve">Comments: </t>
  </si>
  <si>
    <t>Off Gas Treatment</t>
  </si>
  <si>
    <t>(for oxidizer)</t>
  </si>
  <si>
    <t>Is the Carbon currently plumbed into the system?</t>
  </si>
  <si>
    <t>Hour Meter-Oxidizer</t>
  </si>
  <si>
    <t># Vessels</t>
  </si>
  <si>
    <t>System Flow Rate</t>
  </si>
  <si>
    <t>SystemTotalizer</t>
  </si>
  <si>
    <t>System Pressure</t>
  </si>
  <si>
    <t>"H2O</t>
  </si>
  <si>
    <t>Flow Totalizer</t>
  </si>
  <si>
    <t>Documentation</t>
  </si>
  <si>
    <t>Is system in active O&amp;M?</t>
  </si>
  <si>
    <t>RW-1</t>
  </si>
  <si>
    <t>Pre-carbon Pressure</t>
  </si>
  <si>
    <t>Mid-Carbon Pressure</t>
  </si>
  <si>
    <t>Effluent Flowrate</t>
  </si>
  <si>
    <t>scfm</t>
  </si>
  <si>
    <t>Soil Vapor Extraction Wells</t>
  </si>
  <si>
    <t>Groundwater Recovery Wells</t>
  </si>
  <si>
    <t>Groundwater Extraction Systems</t>
  </si>
  <si>
    <t>gpm</t>
  </si>
  <si>
    <t>RW-2</t>
  </si>
  <si>
    <t>RW-3</t>
  </si>
  <si>
    <t>RW-4</t>
  </si>
  <si>
    <t>RW-5</t>
  </si>
  <si>
    <t>RW-6</t>
  </si>
  <si>
    <t>RW-7</t>
  </si>
  <si>
    <t>RW-8</t>
  </si>
  <si>
    <t>RW-9</t>
  </si>
  <si>
    <t>RW-10</t>
  </si>
  <si>
    <t>RW-11</t>
  </si>
  <si>
    <t>RW-12</t>
  </si>
  <si>
    <t>Flow</t>
  </si>
  <si>
    <t>Pnuematic Press</t>
  </si>
  <si>
    <t xml:space="preserve">Pnuematic pressure is the line pressure applied to pnuematic pumps by system air compressor. </t>
  </si>
  <si>
    <t>System Operation &amp; Condition</t>
  </si>
  <si>
    <t>Housekeeping &amp; Safety</t>
  </si>
  <si>
    <t xml:space="preserve">Security </t>
  </si>
  <si>
    <t>Are all of the items on the inventory checklist present at the site?</t>
  </si>
  <si>
    <t>Do the serial numbers match the published inventory list?</t>
  </si>
  <si>
    <t>Amps</t>
  </si>
  <si>
    <t>Unsat</t>
  </si>
  <si>
    <t>NA</t>
  </si>
  <si>
    <t>Stripper Condition</t>
  </si>
  <si>
    <t>Fouling</t>
  </si>
  <si>
    <t>No</t>
  </si>
  <si>
    <t>Effluent Pressure</t>
  </si>
  <si>
    <t>Groundwater Effluent Totalizer:</t>
  </si>
  <si>
    <t>Effluent Pressure:</t>
  </si>
  <si>
    <t>FDEP FAC ID#</t>
  </si>
  <si>
    <t xml:space="preserve">INSPECTOR:  </t>
  </si>
  <si>
    <t>FDEP MANAGER:</t>
  </si>
  <si>
    <t xml:space="preserve">  Florida Department of Environmental Protection</t>
  </si>
  <si>
    <t xml:space="preserve">  2600 Blair Stone Road</t>
  </si>
  <si>
    <t xml:space="preserve">  Tallahassee, FL  32399-2400</t>
  </si>
  <si>
    <t>Current WO or TA#</t>
  </si>
  <si>
    <t>ec: WRS Equipment Inventory Specialist</t>
  </si>
  <si>
    <t xml:space="preserve">     Oculus</t>
  </si>
  <si>
    <t>Is the compound fence closed and locked?</t>
  </si>
  <si>
    <t>Is the compound fence in good condition (missing panels or boards, gate closes, etc)?</t>
  </si>
  <si>
    <t>Is system enclosure/trailer closed and locked?</t>
  </si>
  <si>
    <t>Is control panel closed and locked?</t>
  </si>
  <si>
    <t>Are monitoring wells secure with zip-ties?</t>
  </si>
  <si>
    <t xml:space="preserve">Control panel alarm free? </t>
  </si>
  <si>
    <t>Is the system currently running?</t>
  </si>
  <si>
    <t xml:space="preserve">Is there an hour meter present for each process? </t>
  </si>
  <si>
    <t>Are the flow meters clean?</t>
  </si>
  <si>
    <t>Are the flow meters operational? (One unserviceable flow meter allowable)</t>
  </si>
  <si>
    <t>Are site glasses clean?</t>
  </si>
  <si>
    <t>Have all issues from previous inspections been resolved?</t>
  </si>
  <si>
    <t>Is the equipment free of oil leaks?</t>
  </si>
  <si>
    <t>Is the noise level normal for the technology in-use?</t>
  </si>
  <si>
    <t>Are the belts free from excessive play?</t>
  </si>
  <si>
    <t>Are the drive systems free from excessive vibration?</t>
  </si>
  <si>
    <t>If present, are the grease fittings wet?</t>
  </si>
  <si>
    <t>Are the filter pressure drops normal?</t>
  </si>
  <si>
    <t>Are the float switches accessible for maintenance?</t>
  </si>
  <si>
    <t xml:space="preserve">Is the system free of obvious fouling? </t>
  </si>
  <si>
    <t>If present, are bag filters flowing and operational?</t>
  </si>
  <si>
    <t>Is the site free of any sub-standard repairs? (duck tape, wire, etc.)</t>
  </si>
  <si>
    <t xml:space="preserve">Is the site free from any leaking pipes or leaking equipment? </t>
  </si>
  <si>
    <t>Is the gallery (if present) free from pooling or flooding?</t>
  </si>
  <si>
    <t xml:space="preserve">Are all of the well pads installed per DEP Specifications? </t>
  </si>
  <si>
    <t>Do the treatment wells appear to be installed to RAP Specifications?</t>
  </si>
  <si>
    <t>Are there moving parts without guards (unprotected belts, fans, etc)?</t>
  </si>
  <si>
    <t>Any signs of stinging plants or animals inside compound?</t>
  </si>
  <si>
    <t>Site free from excessive trash or weed/tree growth in the compound?</t>
  </si>
  <si>
    <t>Site free from old run-out parts?</t>
  </si>
  <si>
    <t>Site free from used drums with content?</t>
  </si>
  <si>
    <t>Are treatment wells free of excessive water, trash or roots?</t>
  </si>
  <si>
    <t>Are treatment wells easily located and accessible (buried, unmaintained wooded area)?</t>
  </si>
  <si>
    <t>Can treatment well vaults be easily opened?</t>
  </si>
  <si>
    <t>Are there obvious trip hazards at the site or in the compound?</t>
  </si>
  <si>
    <t>Is the system trailer free of clutter and accessible to record parameters?</t>
  </si>
  <si>
    <t>Is there a system manual in the enclosure?</t>
  </si>
  <si>
    <t>Is there a maintenance log on site?</t>
  </si>
  <si>
    <t>Is the maintenance log current?</t>
  </si>
  <si>
    <t>Is there a written maintenance plan available that matches system manual recommendations?</t>
  </si>
  <si>
    <t>Does the maintenance plan agree with the maintenance log?</t>
  </si>
  <si>
    <t xml:space="preserve">Do site maps match current site and well configurations? </t>
  </si>
  <si>
    <t>Is all of the equipment in use?</t>
  </si>
  <si>
    <t>Are treatment wells secure and/or bolted down?</t>
  </si>
  <si>
    <t xml:space="preserve">Have proper hurricane/wind protection measures been installed (strapping, tie-downs, etc.)? </t>
  </si>
  <si>
    <t>Are the hour meters operational if system is running?</t>
  </si>
  <si>
    <t>Are there flow meters present?</t>
  </si>
  <si>
    <t>If present, is the carbon vane and filter maintenance recorded?</t>
  </si>
  <si>
    <t>Are the treatment wells free from leaks at the wellhead?</t>
  </si>
  <si>
    <t>Ken Starling</t>
  </si>
  <si>
    <t>SITE PHOTOGRAPHS PAGE 1</t>
  </si>
  <si>
    <t>SITE PHOTOGRAPHS PAGE 2</t>
  </si>
  <si>
    <t xml:space="preserve">SITE PHOTOGRAPHS PAGE 3 </t>
  </si>
  <si>
    <t xml:space="preserve">SITE PHOTOGRAPHS PAGE 4 </t>
  </si>
  <si>
    <t>Florida Department of Environmental Protection - Petroleum Restoration Program</t>
  </si>
  <si>
    <t xml:space="preserve">     PRP Site Manager</t>
  </si>
  <si>
    <t>State Property Inventory Verification</t>
  </si>
  <si>
    <t>Petroleum Cleanup O&amp;M Inspection Form</t>
  </si>
  <si>
    <t>Site Score:</t>
  </si>
  <si>
    <t>Street Address:</t>
  </si>
  <si>
    <t>City, County:</t>
  </si>
  <si>
    <t>Others on site:</t>
  </si>
  <si>
    <r>
      <t>Equipment Inventory:</t>
    </r>
    <r>
      <rPr>
        <b/>
        <sz val="10"/>
        <rFont val="Arial"/>
        <family val="2"/>
      </rPr>
      <t xml:space="preserve"> </t>
    </r>
  </si>
  <si>
    <t>Manufacturer, Make, Model</t>
  </si>
  <si>
    <t>Fac ID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</si>
</sst>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409]h:mm\ AM/PM;@"/>
    <numFmt numFmtId="166" formatCode="0.0"/>
    <numFmt numFmtId="167" formatCode="d/m/yy;@"/>
    <numFmt numFmtId="168" formatCode="mm/dd/yy;@"/>
  </numFmts>
  <fonts count="16" x14ac:knownFonts="1">
    <font>
      <sz val="10"/>
      <name val="Arial"/>
    </font>
    <font>
      <sz val="10"/>
      <name val="Arial"/>
      <family val="2"/>
    </font>
    <font>
      <sz val="12"/>
      <name val="Arial"/>
      <family val="2"/>
    </font>
    <font>
      <sz val="10"/>
      <name val="Arial"/>
      <family val="2"/>
    </font>
    <font>
      <b/>
      <sz val="10"/>
      <name val="Arial"/>
      <family val="2"/>
    </font>
    <font>
      <b/>
      <sz val="11"/>
      <name val="Arial"/>
      <family val="2"/>
    </font>
    <font>
      <sz val="9"/>
      <name val="Arial"/>
      <family val="2"/>
    </font>
    <font>
      <sz val="11"/>
      <name val="Arial"/>
      <family val="2"/>
    </font>
    <font>
      <b/>
      <sz val="12"/>
      <name val="Arial"/>
      <family val="2"/>
    </font>
    <font>
      <b/>
      <sz val="9"/>
      <name val="Arial"/>
      <family val="2"/>
    </font>
    <font>
      <sz val="10"/>
      <color indexed="21"/>
      <name val="Arial"/>
      <family val="2"/>
    </font>
    <font>
      <sz val="8"/>
      <name val="Arial"/>
      <family val="2"/>
    </font>
    <font>
      <b/>
      <sz val="8"/>
      <name val="Arial"/>
      <family val="2"/>
    </font>
    <font>
      <sz val="10"/>
      <name val="Book Antiqua"/>
      <family val="1"/>
    </font>
    <font>
      <sz val="8"/>
      <color rgb="FF000000"/>
      <name val="Tahoma"/>
      <family val="2"/>
    </font>
    <font>
      <sz val="10"/>
      <color rgb="FF0070C0"/>
      <name val="Book Antiqua"/>
      <family val="1"/>
    </font>
  </fonts>
  <fills count="7">
    <fill>
      <patternFill patternType="none"/>
    </fill>
    <fill>
      <patternFill patternType="gray125"/>
    </fill>
    <fill>
      <patternFill patternType="solid">
        <fgColor indexed="41"/>
        <bgColor indexed="64"/>
      </patternFill>
    </fill>
    <fill>
      <patternFill patternType="solid">
        <fgColor indexed="21"/>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s>
  <borders count="6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617">
    <xf numFmtId="0" fontId="0" fillId="0" borderId="0" xfId="0"/>
    <xf numFmtId="0" fontId="0" fillId="0" borderId="1" xfId="0" applyBorder="1"/>
    <xf numFmtId="0" fontId="0" fillId="2" borderId="0" xfId="0" applyFill="1" applyAlignment="1"/>
    <xf numFmtId="0" fontId="0" fillId="2" borderId="0" xfId="0" applyFill="1"/>
    <xf numFmtId="0" fontId="2" fillId="0" borderId="0" xfId="0" applyFont="1"/>
    <xf numFmtId="0" fontId="0" fillId="0" borderId="0" xfId="0" applyBorder="1"/>
    <xf numFmtId="0" fontId="0" fillId="0" borderId="0" xfId="0" applyBorder="1" applyAlignment="1"/>
    <xf numFmtId="0" fontId="0" fillId="0" borderId="0" xfId="0" applyAlignment="1">
      <alignment horizontal="center"/>
    </xf>
    <xf numFmtId="0" fontId="0" fillId="0" borderId="2" xfId="0" applyBorder="1"/>
    <xf numFmtId="0" fontId="0" fillId="0" borderId="2" xfId="0" applyBorder="1" applyAlignment="1">
      <alignment horizontal="center"/>
    </xf>
    <xf numFmtId="0" fontId="0" fillId="2" borderId="0" xfId="0" applyFill="1" applyBorder="1" applyAlignment="1"/>
    <xf numFmtId="0" fontId="0" fillId="0" borderId="0" xfId="0" applyBorder="1" applyAlignment="1">
      <alignment horizontal="center"/>
    </xf>
    <xf numFmtId="0" fontId="3" fillId="0" borderId="0" xfId="0" applyFont="1" applyAlignment="1"/>
    <xf numFmtId="0" fontId="0" fillId="0" borderId="0" xfId="0" applyFill="1" applyBorder="1"/>
    <xf numFmtId="0" fontId="3" fillId="0" borderId="0" xfId="0" applyFont="1" applyBorder="1" applyAlignment="1">
      <alignment horizontal="left"/>
    </xf>
    <xf numFmtId="0" fontId="4" fillId="0" borderId="0" xfId="0" applyFont="1" applyAlignment="1">
      <alignment wrapText="1"/>
    </xf>
    <xf numFmtId="0" fontId="6"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center"/>
    </xf>
    <xf numFmtId="0" fontId="0" fillId="0" borderId="5" xfId="0" applyBorder="1" applyAlignment="1">
      <alignment horizontal="left"/>
    </xf>
    <xf numFmtId="0" fontId="0" fillId="0" borderId="3" xfId="0" applyFill="1" applyBorder="1"/>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vertical="center" wrapText="1"/>
    </xf>
    <xf numFmtId="0" fontId="0" fillId="0" borderId="10" xfId="0" applyBorder="1" applyAlignment="1">
      <alignment horizontal="center" vertical="top" wrapText="1"/>
    </xf>
    <xf numFmtId="0" fontId="4" fillId="0" borderId="12" xfId="0" applyFont="1" applyBorder="1" applyAlignment="1">
      <alignment horizontal="center" vertical="center" wrapText="1"/>
    </xf>
    <xf numFmtId="166" fontId="3" fillId="0" borderId="2" xfId="0" applyNumberFormat="1" applyFont="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166" fontId="0" fillId="0" borderId="2" xfId="0" applyNumberFormat="1"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vertical="center" wrapText="1"/>
    </xf>
    <xf numFmtId="0" fontId="0" fillId="0" borderId="9" xfId="0" applyFill="1" applyBorder="1" applyAlignment="1">
      <alignment horizontal="center" vertical="center" wrapText="1"/>
    </xf>
    <xf numFmtId="0" fontId="0" fillId="0" borderId="2" xfId="0" applyFill="1" applyBorder="1" applyAlignment="1">
      <alignment horizontal="center" vertical="center" wrapText="1"/>
    </xf>
    <xf numFmtId="0" fontId="4" fillId="0" borderId="0" xfId="0" applyFont="1" applyFill="1" applyAlignment="1"/>
    <xf numFmtId="0" fontId="0" fillId="0" borderId="0" xfId="0" applyBorder="1" applyAlignment="1">
      <alignment horizontal="left"/>
    </xf>
    <xf numFmtId="1" fontId="0" fillId="0" borderId="2" xfId="0" applyNumberFormat="1" applyBorder="1" applyAlignment="1">
      <alignment horizontal="center" vertical="center" wrapText="1"/>
    </xf>
    <xf numFmtId="2" fontId="0" fillId="0" borderId="9" xfId="0" applyNumberFormat="1" applyBorder="1" applyAlignment="1">
      <alignment horizontal="center" vertical="center" wrapText="1"/>
    </xf>
    <xf numFmtId="0" fontId="4" fillId="0" borderId="0" xfId="0" applyFont="1" applyAlignment="1">
      <alignment vertical="center" wrapText="1"/>
    </xf>
    <xf numFmtId="0" fontId="0" fillId="0" borderId="3" xfId="0" applyBorder="1"/>
    <xf numFmtId="166" fontId="3" fillId="0" borderId="2" xfId="0" applyNumberFormat="1" applyFont="1" applyBorder="1" applyAlignment="1">
      <alignment horizontal="center"/>
    </xf>
    <xf numFmtId="0" fontId="0" fillId="0" borderId="0" xfId="0" applyBorder="1" applyAlignment="1">
      <alignmen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2" fontId="0" fillId="0" borderId="7" xfId="0" applyNumberFormat="1" applyBorder="1" applyAlignment="1">
      <alignment horizontal="center" vertical="center" wrapText="1"/>
    </xf>
    <xf numFmtId="0" fontId="0" fillId="0" borderId="7" xfId="0" applyBorder="1"/>
    <xf numFmtId="0" fontId="0" fillId="0" borderId="16" xfId="0" applyBorder="1"/>
    <xf numFmtId="0" fontId="0" fillId="0" borderId="17" xfId="0" applyBorder="1" applyAlignment="1">
      <alignment horizontal="center"/>
    </xf>
    <xf numFmtId="0" fontId="0" fillId="0" borderId="18" xfId="0" applyBorder="1"/>
    <xf numFmtId="2" fontId="0" fillId="0" borderId="0" xfId="0" applyNumberFormat="1" applyBorder="1" applyAlignment="1">
      <alignment vertical="center" wrapText="1"/>
    </xf>
    <xf numFmtId="2" fontId="0" fillId="0" borderId="16" xfId="0" applyNumberFormat="1" applyBorder="1" applyAlignment="1">
      <alignment horizontal="center" vertical="center" wrapText="1"/>
    </xf>
    <xf numFmtId="0" fontId="0" fillId="0" borderId="17" xfId="0" applyBorder="1" applyAlignment="1">
      <alignment horizontal="center" vertical="center" wrapText="1"/>
    </xf>
    <xf numFmtId="166" fontId="0" fillId="0" borderId="17" xfId="0" applyNumberFormat="1" applyBorder="1" applyAlignment="1">
      <alignment horizontal="center" vertical="center" wrapText="1"/>
    </xf>
    <xf numFmtId="166" fontId="3" fillId="0" borderId="17" xfId="0" applyNumberFormat="1" applyFont="1" applyBorder="1" applyAlignment="1">
      <alignment horizontal="center" vertical="center"/>
    </xf>
    <xf numFmtId="0" fontId="0" fillId="0" borderId="18" xfId="0" applyBorder="1" applyAlignment="1">
      <alignment vertical="center" wrapText="1"/>
    </xf>
    <xf numFmtId="0" fontId="0" fillId="0" borderId="6" xfId="0" applyFill="1" applyBorder="1" applyAlignment="1">
      <alignment vertical="center" wrapText="1"/>
    </xf>
    <xf numFmtId="2" fontId="4" fillId="0" borderId="12" xfId="0" applyNumberFormat="1" applyFont="1" applyBorder="1" applyAlignment="1">
      <alignment horizontal="center" vertical="center" wrapText="1"/>
    </xf>
    <xf numFmtId="2" fontId="0" fillId="0" borderId="4" xfId="0" applyNumberFormat="1" applyBorder="1" applyAlignment="1">
      <alignment horizontal="center"/>
    </xf>
    <xf numFmtId="2" fontId="0" fillId="0" borderId="2" xfId="0" applyNumberFormat="1" applyBorder="1" applyAlignment="1">
      <alignment horizontal="center" vertical="center" wrapText="1"/>
    </xf>
    <xf numFmtId="2" fontId="0" fillId="0" borderId="2" xfId="0" applyNumberFormat="1" applyFill="1" applyBorder="1" applyAlignment="1">
      <alignment horizontal="center" vertical="center" wrapText="1"/>
    </xf>
    <xf numFmtId="2" fontId="0" fillId="0" borderId="0" xfId="0" applyNumberFormat="1" applyAlignment="1">
      <alignment horizontal="center"/>
    </xf>
    <xf numFmtId="0" fontId="3" fillId="0" borderId="0" xfId="0" applyFont="1" applyBorder="1" applyAlignment="1">
      <alignment wrapText="1"/>
    </xf>
    <xf numFmtId="0" fontId="0" fillId="0" borderId="0" xfId="0" applyBorder="1" applyAlignment="1">
      <alignment wrapText="1"/>
    </xf>
    <xf numFmtId="0" fontId="5" fillId="2" borderId="0" xfId="0" applyFont="1" applyFill="1" applyAlignment="1">
      <alignment horizontal="left" vertical="center" wrapText="1"/>
    </xf>
    <xf numFmtId="0" fontId="6" fillId="0" borderId="2" xfId="0" applyFont="1" applyBorder="1" applyAlignment="1">
      <alignment horizontal="center" wrapText="1"/>
    </xf>
    <xf numFmtId="0" fontId="0" fillId="0" borderId="0" xfId="0" applyBorder="1" applyAlignment="1">
      <alignment horizontal="center" wrapText="1"/>
    </xf>
    <xf numFmtId="0" fontId="0" fillId="0" borderId="3" xfId="0" applyBorder="1" applyAlignment="1"/>
    <xf numFmtId="0" fontId="0" fillId="0" borderId="20" xfId="0" applyBorder="1" applyAlignment="1">
      <alignment horizontal="left"/>
    </xf>
    <xf numFmtId="0" fontId="0" fillId="0" borderId="5" xfId="0" applyBorder="1" applyAlignment="1">
      <alignment horizontal="center"/>
    </xf>
    <xf numFmtId="0" fontId="6" fillId="0" borderId="5" xfId="0" applyFont="1" applyBorder="1" applyAlignment="1">
      <alignment horizontal="center" wrapText="1"/>
    </xf>
    <xf numFmtId="0" fontId="6" fillId="0" borderId="0" xfId="0" quotePrefix="1" applyFont="1" applyBorder="1" applyAlignment="1">
      <alignment horizontal="left"/>
    </xf>
    <xf numFmtId="0" fontId="4" fillId="0" borderId="0" xfId="0" applyFont="1" applyBorder="1"/>
    <xf numFmtId="0" fontId="4" fillId="0" borderId="0" xfId="0" applyFont="1" applyBorder="1" applyAlignment="1">
      <alignment horizontal="right"/>
    </xf>
    <xf numFmtId="2" fontId="0" fillId="0" borderId="9" xfId="0" applyNumberFormat="1" applyFill="1" applyBorder="1" applyAlignment="1">
      <alignment horizontal="center" vertical="center" wrapText="1"/>
    </xf>
    <xf numFmtId="0" fontId="0" fillId="0" borderId="5" xfId="0" applyBorder="1" applyAlignment="1"/>
    <xf numFmtId="0" fontId="3" fillId="0" borderId="0" xfId="0" applyFont="1" applyFill="1" applyBorder="1" applyAlignment="1">
      <alignment vertical="center" wrapText="1"/>
    </xf>
    <xf numFmtId="0" fontId="0" fillId="0" borderId="20" xfId="0" applyBorder="1" applyAlignment="1"/>
    <xf numFmtId="0" fontId="0" fillId="0" borderId="9" xfId="0" applyBorder="1"/>
    <xf numFmtId="0" fontId="0" fillId="0" borderId="9" xfId="0" applyBorder="1" applyAlignment="1"/>
    <xf numFmtId="0" fontId="0" fillId="0" borderId="9" xfId="0" applyBorder="1" applyAlignment="1">
      <alignment horizontal="left"/>
    </xf>
    <xf numFmtId="0" fontId="3" fillId="0" borderId="20" xfId="0" applyFont="1" applyBorder="1" applyAlignment="1"/>
    <xf numFmtId="0" fontId="0" fillId="0" borderId="20" xfId="0" applyBorder="1"/>
    <xf numFmtId="0" fontId="6" fillId="0" borderId="0" xfId="0" applyFont="1" applyBorder="1" applyAlignment="1">
      <alignment horizontal="center" wrapText="1"/>
    </xf>
    <xf numFmtId="0" fontId="4" fillId="2" borderId="0" xfId="0" applyFont="1" applyFill="1" applyBorder="1"/>
    <xf numFmtId="0" fontId="0" fillId="2" borderId="0" xfId="0" applyFill="1" applyBorder="1"/>
    <xf numFmtId="0" fontId="0" fillId="0" borderId="20" xfId="0" applyBorder="1" applyAlignment="1">
      <alignment horizontal="center"/>
    </xf>
    <xf numFmtId="0" fontId="0" fillId="0" borderId="3" xfId="0" applyBorder="1" applyAlignment="1">
      <alignment horizontal="center"/>
    </xf>
    <xf numFmtId="0" fontId="0" fillId="0" borderId="11" xfId="0" applyBorder="1" applyAlignment="1"/>
    <xf numFmtId="165" fontId="0" fillId="0" borderId="0" xfId="0" applyNumberFormat="1" applyBorder="1"/>
    <xf numFmtId="0" fontId="0" fillId="0" borderId="1" xfId="0" applyBorder="1" applyAlignment="1">
      <alignment horizontal="right"/>
    </xf>
    <xf numFmtId="165" fontId="0" fillId="0" borderId="0" xfId="0" applyNumberFormat="1" applyFill="1" applyBorder="1"/>
    <xf numFmtId="0" fontId="0" fillId="0" borderId="7" xfId="0" applyFill="1" applyBorder="1" applyAlignment="1">
      <alignment horizontal="center" vertical="center" wrapText="1"/>
    </xf>
    <xf numFmtId="0" fontId="0" fillId="0" borderId="1" xfId="0" applyFill="1" applyBorder="1"/>
    <xf numFmtId="0" fontId="5" fillId="0" borderId="0" xfId="0" applyFont="1" applyFill="1" applyAlignment="1">
      <alignment horizontal="center" vertical="center" wrapText="1"/>
    </xf>
    <xf numFmtId="166" fontId="4" fillId="0" borderId="8" xfId="0" applyNumberFormat="1" applyFont="1" applyBorder="1" applyAlignment="1">
      <alignment horizontal="center"/>
    </xf>
    <xf numFmtId="0" fontId="1" fillId="0" borderId="47" xfId="1" applyBorder="1"/>
    <xf numFmtId="0" fontId="1" fillId="0" borderId="48" xfId="1" applyBorder="1"/>
    <xf numFmtId="0" fontId="1" fillId="0" borderId="49" xfId="1" applyBorder="1"/>
    <xf numFmtId="0" fontId="1" fillId="0" borderId="0" xfId="1"/>
    <xf numFmtId="0" fontId="1" fillId="0" borderId="0" xfId="1" applyBorder="1" applyAlignment="1"/>
    <xf numFmtId="0" fontId="1" fillId="0" borderId="0" xfId="1" applyBorder="1"/>
    <xf numFmtId="0" fontId="13" fillId="0" borderId="0" xfId="1" applyFont="1" applyBorder="1" applyAlignment="1">
      <alignment horizontal="center"/>
    </xf>
    <xf numFmtId="164" fontId="0" fillId="0" borderId="3" xfId="0" applyNumberFormat="1" applyBorder="1" applyAlignment="1">
      <alignment horizontal="left"/>
    </xf>
    <xf numFmtId="0" fontId="0" fillId="0" borderId="3" xfId="0" applyBorder="1" applyAlignment="1">
      <alignment horizontal="left"/>
    </xf>
    <xf numFmtId="0" fontId="1" fillId="0" borderId="3" xfId="0" applyFont="1" applyBorder="1" applyAlignment="1">
      <alignment horizontal="left"/>
    </xf>
    <xf numFmtId="0" fontId="1" fillId="0" borderId="0" xfId="0" applyFont="1"/>
    <xf numFmtId="0" fontId="13" fillId="0" borderId="3" xfId="1" applyFont="1" applyBorder="1" applyAlignment="1"/>
    <xf numFmtId="0" fontId="13" fillId="0" borderId="1" xfId="1" applyFont="1" applyBorder="1" applyAlignment="1">
      <alignment horizontal="left"/>
    </xf>
    <xf numFmtId="0" fontId="13" fillId="0" borderId="0" xfId="1" applyFont="1" applyBorder="1" applyAlignment="1"/>
    <xf numFmtId="0" fontId="13" fillId="0" borderId="54" xfId="1" applyFont="1" applyBorder="1" applyAlignment="1"/>
    <xf numFmtId="0" fontId="13" fillId="0" borderId="3" xfId="1" applyFont="1" applyBorder="1" applyAlignment="1">
      <alignment horizontal="left"/>
    </xf>
    <xf numFmtId="0" fontId="13" fillId="0" borderId="52" xfId="1" applyFont="1" applyBorder="1" applyAlignment="1"/>
    <xf numFmtId="0" fontId="13" fillId="0" borderId="47" xfId="1" applyFont="1" applyBorder="1"/>
    <xf numFmtId="0" fontId="13" fillId="0" borderId="48" xfId="1" applyFont="1" applyBorder="1" applyAlignment="1"/>
    <xf numFmtId="0" fontId="13" fillId="0" borderId="48" xfId="1" applyFont="1" applyBorder="1"/>
    <xf numFmtId="0" fontId="13" fillId="0" borderId="52" xfId="1" applyFont="1" applyBorder="1"/>
    <xf numFmtId="0" fontId="13" fillId="0" borderId="50" xfId="1" applyFont="1" applyBorder="1" applyAlignment="1">
      <alignment horizontal="center"/>
    </xf>
    <xf numFmtId="0" fontId="13" fillId="0" borderId="0" xfId="1" applyFont="1" applyBorder="1"/>
    <xf numFmtId="164" fontId="13" fillId="0" borderId="1" xfId="1" applyNumberFormat="1" applyFont="1" applyBorder="1" applyAlignment="1">
      <alignment horizontal="left"/>
    </xf>
    <xf numFmtId="0" fontId="13" fillId="0" borderId="1" xfId="1" applyNumberFormat="1" applyFont="1" applyBorder="1" applyAlignment="1">
      <alignment horizontal="center"/>
    </xf>
    <xf numFmtId="0" fontId="13" fillId="0" borderId="50" xfId="1" applyNumberFormat="1" applyFont="1" applyBorder="1" applyAlignment="1">
      <alignment horizontal="center"/>
    </xf>
    <xf numFmtId="0" fontId="13" fillId="0" borderId="50" xfId="1" applyFont="1" applyBorder="1" applyAlignment="1"/>
    <xf numFmtId="0" fontId="13" fillId="0" borderId="54" xfId="1" applyFont="1" applyBorder="1"/>
    <xf numFmtId="0" fontId="13" fillId="0" borderId="51" xfId="1" applyFont="1" applyBorder="1" applyAlignment="1"/>
    <xf numFmtId="0" fontId="13" fillId="0" borderId="0" xfId="1" applyFont="1" applyFill="1" applyBorder="1" applyAlignment="1"/>
    <xf numFmtId="0" fontId="13" fillId="0" borderId="53" xfId="1" applyFont="1" applyBorder="1" applyAlignment="1"/>
    <xf numFmtId="0" fontId="13" fillId="0" borderId="1" xfId="1" applyFont="1" applyBorder="1" applyAlignment="1"/>
    <xf numFmtId="164" fontId="13" fillId="0" borderId="1" xfId="1" applyNumberFormat="1" applyFont="1" applyBorder="1" applyAlignment="1">
      <alignment horizontal="center"/>
    </xf>
    <xf numFmtId="0" fontId="13" fillId="0" borderId="62" xfId="1" applyFont="1" applyBorder="1" applyAlignment="1"/>
    <xf numFmtId="0" fontId="1" fillId="0" borderId="0" xfId="1" applyBorder="1" applyAlignment="1"/>
    <xf numFmtId="0" fontId="6" fillId="0" borderId="0" xfId="1" applyFont="1" applyBorder="1" applyAlignment="1"/>
    <xf numFmtId="0" fontId="1" fillId="0" borderId="29" xfId="1" applyBorder="1" applyAlignment="1">
      <alignment horizontal="center" vertical="top" wrapText="1"/>
    </xf>
    <xf numFmtId="0" fontId="1" fillId="0" borderId="36" xfId="1" applyBorder="1"/>
    <xf numFmtId="0" fontId="1" fillId="0" borderId="0" xfId="1" applyBorder="1" applyAlignment="1">
      <alignment horizontal="center"/>
    </xf>
    <xf numFmtId="166" fontId="1" fillId="0" borderId="0" xfId="1" applyNumberFormat="1" applyFont="1" applyBorder="1" applyAlignment="1">
      <alignment horizontal="center"/>
    </xf>
    <xf numFmtId="0" fontId="1" fillId="0" borderId="38" xfId="1" applyBorder="1" applyAlignment="1">
      <alignment horizontal="center"/>
    </xf>
    <xf numFmtId="0" fontId="1" fillId="0" borderId="38" xfId="1" applyBorder="1" applyAlignment="1">
      <alignment horizontal="left"/>
    </xf>
    <xf numFmtId="0" fontId="1" fillId="0" borderId="33" xfId="1" applyBorder="1" applyAlignment="1">
      <alignment horizontal="left"/>
    </xf>
    <xf numFmtId="0" fontId="1" fillId="0" borderId="1" xfId="1" applyBorder="1" applyAlignment="1">
      <alignment horizontal="left"/>
    </xf>
    <xf numFmtId="0" fontId="1" fillId="0" borderId="46" xfId="1" applyBorder="1" applyAlignment="1">
      <alignment horizontal="left"/>
    </xf>
    <xf numFmtId="0" fontId="1" fillId="0" borderId="44" xfId="1" applyBorder="1"/>
    <xf numFmtId="0" fontId="1" fillId="0" borderId="42" xfId="1" applyBorder="1" applyAlignment="1">
      <alignment horizontal="center"/>
    </xf>
    <xf numFmtId="166" fontId="1" fillId="0" borderId="42" xfId="1" applyNumberFormat="1" applyFont="1" applyBorder="1" applyAlignment="1">
      <alignment horizontal="center"/>
    </xf>
    <xf numFmtId="0" fontId="1" fillId="0" borderId="22" xfId="1" applyBorder="1" applyAlignment="1">
      <alignment horizontal="center"/>
    </xf>
    <xf numFmtId="0" fontId="1" fillId="0" borderId="43" xfId="1" applyBorder="1" applyAlignment="1">
      <alignment horizontal="center"/>
    </xf>
    <xf numFmtId="0" fontId="1" fillId="0" borderId="28" xfId="1" applyBorder="1" applyAlignment="1">
      <alignment vertical="center" wrapText="1"/>
    </xf>
    <xf numFmtId="0" fontId="1" fillId="0" borderId="25" xfId="1" applyBorder="1" applyAlignment="1">
      <alignment horizontal="center" vertical="center" wrapText="1"/>
    </xf>
    <xf numFmtId="166" fontId="1" fillId="0" borderId="25" xfId="1" applyNumberFormat="1" applyFont="1" applyBorder="1" applyAlignment="1">
      <alignment horizontal="center" vertical="center"/>
    </xf>
    <xf numFmtId="166" fontId="1" fillId="0" borderId="25" xfId="1" applyNumberFormat="1" applyBorder="1" applyAlignment="1">
      <alignment horizontal="center" vertical="center" wrapText="1"/>
    </xf>
    <xf numFmtId="2" fontId="1" fillId="0" borderId="26" xfId="1" applyNumberFormat="1" applyBorder="1" applyAlignment="1">
      <alignment horizontal="center" vertical="center" wrapText="1"/>
    </xf>
    <xf numFmtId="0" fontId="1" fillId="0" borderId="24" xfId="1" applyBorder="1" applyAlignment="1">
      <alignment horizontal="center" vertical="center" wrapText="1"/>
    </xf>
    <xf numFmtId="0" fontId="1" fillId="0" borderId="6" xfId="1" applyBorder="1" applyAlignment="1">
      <alignment vertical="center" wrapText="1"/>
    </xf>
    <xf numFmtId="0" fontId="1" fillId="0" borderId="2" xfId="1" applyBorder="1" applyAlignment="1">
      <alignment horizontal="center" vertical="center" wrapText="1"/>
    </xf>
    <xf numFmtId="166" fontId="1" fillId="0" borderId="2" xfId="1" applyNumberFormat="1" applyFont="1" applyBorder="1" applyAlignment="1">
      <alignment horizontal="center" vertical="center"/>
    </xf>
    <xf numFmtId="166" fontId="1" fillId="0" borderId="2" xfId="1" applyNumberFormat="1" applyBorder="1" applyAlignment="1">
      <alignment horizontal="center" vertical="center" wrapText="1"/>
    </xf>
    <xf numFmtId="2" fontId="1" fillId="0" borderId="9" xfId="1" applyNumberFormat="1" applyBorder="1" applyAlignment="1">
      <alignment horizontal="center" vertical="center" wrapText="1"/>
    </xf>
    <xf numFmtId="0" fontId="1" fillId="0" borderId="19" xfId="1" applyBorder="1" applyAlignment="1">
      <alignment horizontal="center" vertical="center" wrapText="1"/>
    </xf>
    <xf numFmtId="0" fontId="1" fillId="0" borderId="0" xfId="1" applyBorder="1" applyAlignment="1">
      <alignment vertical="center" wrapText="1"/>
    </xf>
    <xf numFmtId="0" fontId="1" fillId="0" borderId="45" xfId="1" applyFont="1" applyBorder="1" applyAlignment="1">
      <alignment horizontal="center" vertical="center" wrapText="1"/>
    </xf>
    <xf numFmtId="0" fontId="4" fillId="0" borderId="4" xfId="1" applyFont="1" applyBorder="1" applyAlignment="1">
      <alignment horizontal="center"/>
    </xf>
    <xf numFmtId="0" fontId="1" fillId="0" borderId="4" xfId="1" applyBorder="1" applyAlignment="1">
      <alignment horizontal="center"/>
    </xf>
    <xf numFmtId="0" fontId="1" fillId="0" borderId="4" xfId="1" applyFont="1" applyBorder="1" applyAlignment="1">
      <alignment horizontal="center" vertical="center" wrapText="1"/>
    </xf>
    <xf numFmtId="0" fontId="1" fillId="0" borderId="8" xfId="1" applyBorder="1" applyAlignment="1">
      <alignment horizontal="center"/>
    </xf>
    <xf numFmtId="0" fontId="4" fillId="0" borderId="2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0" xfId="1" applyFont="1" applyBorder="1" applyAlignment="1">
      <alignment horizontal="center"/>
    </xf>
    <xf numFmtId="0" fontId="1" fillId="0" borderId="7" xfId="1" applyBorder="1" applyAlignment="1">
      <alignment horizontal="center" vertical="center" wrapText="1"/>
    </xf>
    <xf numFmtId="0" fontId="1" fillId="3" borderId="0" xfId="1" applyFill="1"/>
    <xf numFmtId="0" fontId="1" fillId="3" borderId="0" xfId="1" applyFill="1" applyAlignment="1"/>
    <xf numFmtId="0" fontId="1" fillId="3" borderId="0" xfId="1" applyFill="1" applyBorder="1" applyAlignment="1"/>
    <xf numFmtId="0" fontId="1" fillId="0" borderId="0" xfId="1" applyFill="1" applyAlignment="1"/>
    <xf numFmtId="0" fontId="4" fillId="0" borderId="0" xfId="1" applyFont="1" applyFill="1" applyAlignment="1"/>
    <xf numFmtId="0" fontId="4" fillId="0" borderId="0" xfId="1" applyFont="1" applyFill="1" applyBorder="1" applyAlignment="1"/>
    <xf numFmtId="0" fontId="4" fillId="0" borderId="0" xfId="1" applyFont="1" applyFill="1" applyBorder="1" applyAlignment="1">
      <alignment horizontal="center"/>
    </xf>
    <xf numFmtId="0" fontId="4" fillId="2" borderId="2" xfId="1" applyFont="1" applyFill="1" applyBorder="1" applyAlignment="1">
      <alignment horizontal="center"/>
    </xf>
    <xf numFmtId="0" fontId="1" fillId="0" borderId="0" xfId="1" applyFill="1"/>
    <xf numFmtId="0" fontId="6" fillId="0" borderId="0" xfId="1" applyFont="1" applyFill="1"/>
    <xf numFmtId="0" fontId="6" fillId="0" borderId="0" xfId="1" applyFont="1" applyFill="1" applyBorder="1" applyAlignment="1"/>
    <xf numFmtId="0" fontId="6" fillId="0" borderId="0" xfId="1" applyFont="1" applyFill="1" applyAlignment="1"/>
    <xf numFmtId="0" fontId="5" fillId="0" borderId="0" xfId="1" applyFont="1" applyFill="1" applyBorder="1" applyAlignment="1">
      <alignment vertical="center"/>
    </xf>
    <xf numFmtId="0" fontId="1" fillId="0" borderId="0" xfId="1" applyFill="1" applyBorder="1"/>
    <xf numFmtId="0" fontId="6" fillId="3" borderId="0" xfId="1" applyFont="1" applyFill="1"/>
    <xf numFmtId="0" fontId="6" fillId="3" borderId="0" xfId="1" applyFont="1" applyFill="1" applyBorder="1" applyAlignment="1"/>
    <xf numFmtId="0" fontId="6" fillId="3" borderId="0" xfId="1" applyFont="1" applyFill="1" applyAlignment="1"/>
    <xf numFmtId="0" fontId="5" fillId="3" borderId="0" xfId="1" applyFont="1" applyFill="1" applyBorder="1" applyAlignment="1">
      <alignment vertical="center"/>
    </xf>
    <xf numFmtId="0" fontId="1" fillId="3" borderId="0" xfId="1" applyFill="1" applyBorder="1"/>
    <xf numFmtId="0" fontId="4" fillId="0" borderId="0" xfId="1" applyFont="1" applyAlignment="1"/>
    <xf numFmtId="0" fontId="4" fillId="0" borderId="0" xfId="1" applyFont="1" applyBorder="1" applyAlignment="1">
      <alignment horizontal="right"/>
    </xf>
    <xf numFmtId="0" fontId="9" fillId="0" borderId="0" xfId="1" applyFont="1" applyFill="1" applyBorder="1" applyAlignment="1">
      <alignment horizontal="right"/>
    </xf>
    <xf numFmtId="0" fontId="1" fillId="0" borderId="0" xfId="1" applyAlignment="1"/>
    <xf numFmtId="0" fontId="1" fillId="0" borderId="40" xfId="1" applyBorder="1"/>
    <xf numFmtId="0" fontId="1" fillId="0" borderId="39" xfId="1" applyBorder="1" applyAlignment="1">
      <alignment horizontal="center"/>
    </xf>
    <xf numFmtId="166" fontId="1" fillId="0" borderId="39" xfId="1" applyNumberFormat="1" applyFont="1" applyBorder="1" applyAlignment="1">
      <alignment horizontal="center"/>
    </xf>
    <xf numFmtId="0" fontId="1" fillId="0" borderId="41" xfId="1" applyBorder="1" applyAlignment="1">
      <alignment horizontal="left"/>
    </xf>
    <xf numFmtId="0" fontId="9" fillId="0" borderId="0" xfId="1" applyFont="1" applyFill="1" applyBorder="1" applyAlignment="1"/>
    <xf numFmtId="0" fontId="1" fillId="0" borderId="0" xfId="1" applyFill="1" applyBorder="1" applyAlignment="1"/>
    <xf numFmtId="0" fontId="1" fillId="0" borderId="0" xfId="1" applyFont="1" applyFill="1" applyAlignment="1"/>
    <xf numFmtId="0" fontId="1" fillId="0" borderId="0" xfId="1" applyFont="1" applyFill="1" applyBorder="1" applyAlignment="1">
      <alignment vertical="center"/>
    </xf>
    <xf numFmtId="0" fontId="1" fillId="0" borderId="2" xfId="1" applyBorder="1" applyAlignment="1"/>
    <xf numFmtId="0" fontId="1" fillId="0" borderId="0" xfId="1" applyFont="1" applyFill="1" applyBorder="1" applyAlignment="1">
      <alignment horizontal="right" vertical="center"/>
    </xf>
    <xf numFmtId="0" fontId="6" fillId="0" borderId="0" xfId="1" applyFont="1" applyFill="1" applyBorder="1" applyAlignment="1">
      <alignment horizontal="right"/>
    </xf>
    <xf numFmtId="0" fontId="1" fillId="0" borderId="2" xfId="1" applyBorder="1"/>
    <xf numFmtId="0" fontId="1" fillId="0" borderId="0" xfId="1" applyFill="1" applyBorder="1" applyAlignment="1">
      <alignment horizontal="right"/>
    </xf>
    <xf numFmtId="0" fontId="1" fillId="0" borderId="2" xfId="1" applyFill="1" applyBorder="1" applyAlignment="1"/>
    <xf numFmtId="0" fontId="6" fillId="0" borderId="2" xfId="1" applyFont="1" applyFill="1" applyBorder="1" applyAlignment="1"/>
    <xf numFmtId="0" fontId="1" fillId="2" borderId="0" xfId="1" applyFill="1"/>
    <xf numFmtId="0" fontId="1" fillId="2" borderId="0" xfId="1" applyFill="1" applyBorder="1" applyAlignment="1"/>
    <xf numFmtId="0" fontId="1" fillId="2" borderId="0" xfId="1" applyFill="1" applyAlignment="1"/>
    <xf numFmtId="0" fontId="1" fillId="0" borderId="5" xfId="1" applyBorder="1"/>
    <xf numFmtId="0" fontId="6" fillId="0" borderId="0" xfId="1" applyFont="1" applyBorder="1" applyAlignment="1">
      <alignment vertical="center"/>
    </xf>
    <xf numFmtId="49" fontId="6" fillId="0" borderId="20" xfId="1" applyNumberFormat="1" applyFont="1" applyBorder="1" applyAlignment="1">
      <alignment horizontal="center"/>
    </xf>
    <xf numFmtId="0" fontId="6" fillId="0" borderId="9" xfId="1" applyFont="1" applyBorder="1" applyAlignment="1">
      <alignment horizontal="left" vertical="center"/>
    </xf>
    <xf numFmtId="0" fontId="6" fillId="0" borderId="3" xfId="1" applyFont="1" applyBorder="1" applyAlignment="1">
      <alignment horizontal="left" vertical="center"/>
    </xf>
    <xf numFmtId="0" fontId="6" fillId="0" borderId="20" xfId="1" applyFont="1" applyBorder="1" applyAlignment="1">
      <alignment horizontal="left" vertical="center"/>
    </xf>
    <xf numFmtId="0" fontId="1" fillId="0" borderId="2" xfId="1" applyFont="1" applyBorder="1" applyAlignment="1">
      <alignment horizontal="center" vertical="center"/>
    </xf>
    <xf numFmtId="49" fontId="6" fillId="0" borderId="20" xfId="1" applyNumberFormat="1" applyFont="1" applyFill="1" applyBorder="1" applyAlignment="1"/>
    <xf numFmtId="0" fontId="9" fillId="0" borderId="0" xfId="1" applyFont="1" applyFill="1" applyBorder="1" applyAlignment="1">
      <alignment horizontal="center"/>
    </xf>
    <xf numFmtId="0" fontId="1" fillId="0" borderId="0" xfId="1" applyFont="1" applyBorder="1" applyAlignment="1"/>
    <xf numFmtId="0" fontId="6" fillId="0" borderId="2" xfId="1" applyFont="1" applyBorder="1" applyAlignment="1"/>
    <xf numFmtId="0" fontId="1" fillId="0" borderId="0" xfId="1" applyFont="1" applyBorder="1" applyAlignment="1">
      <alignment horizontal="right" vertical="center"/>
    </xf>
    <xf numFmtId="0" fontId="6" fillId="0" borderId="0" xfId="1" applyFont="1" applyBorder="1" applyAlignment="1">
      <alignment horizontal="right"/>
    </xf>
    <xf numFmtId="0" fontId="6" fillId="0" borderId="0" xfId="1" applyFont="1" applyBorder="1" applyAlignment="1">
      <alignment horizontal="left"/>
    </xf>
    <xf numFmtId="0" fontId="1" fillId="0" borderId="0" xfId="1" applyFont="1" applyBorder="1" applyAlignment="1">
      <alignment horizontal="center" vertical="center"/>
    </xf>
    <xf numFmtId="0" fontId="6" fillId="0" borderId="0" xfId="1" applyFont="1" applyBorder="1" applyAlignment="1">
      <alignment wrapText="1"/>
    </xf>
    <xf numFmtId="0" fontId="7" fillId="0" borderId="0" xfId="1" applyFont="1" applyBorder="1" applyAlignment="1">
      <alignment horizontal="center"/>
    </xf>
    <xf numFmtId="0" fontId="6" fillId="0" borderId="0" xfId="1" applyFont="1" applyBorder="1"/>
    <xf numFmtId="0" fontId="1" fillId="0" borderId="0" xfId="1" applyFont="1" applyFill="1" applyBorder="1" applyAlignment="1">
      <alignment horizontal="right"/>
    </xf>
    <xf numFmtId="0" fontId="1" fillId="0" borderId="0" xfId="1" applyFont="1" applyFill="1" applyBorder="1" applyAlignment="1">
      <alignment horizontal="right" vertical="top"/>
    </xf>
    <xf numFmtId="0" fontId="1" fillId="0" borderId="0" xfId="1" applyFont="1" applyFill="1" applyBorder="1"/>
    <xf numFmtId="49" fontId="6" fillId="0" borderId="0" xfId="1" applyNumberFormat="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0" xfId="1" applyFont="1" applyFill="1" applyBorder="1" applyAlignment="1">
      <alignment vertical="center" wrapText="1"/>
    </xf>
    <xf numFmtId="0" fontId="1" fillId="0" borderId="1" xfId="1" applyBorder="1"/>
    <xf numFmtId="0" fontId="9" fillId="0" borderId="0" xfId="1" applyFont="1" applyFill="1" applyBorder="1" applyAlignment="1">
      <alignment horizontal="left" vertical="top"/>
    </xf>
    <xf numFmtId="0" fontId="5" fillId="0" borderId="0" xfId="1" applyFont="1" applyBorder="1" applyAlignment="1">
      <alignment horizontal="center" vertical="center"/>
    </xf>
    <xf numFmtId="0" fontId="1" fillId="0" borderId="0" xfId="1" applyBorder="1" applyAlignment="1">
      <alignment horizontal="right"/>
    </xf>
    <xf numFmtId="0" fontId="7" fillId="0" borderId="0" xfId="1" applyFont="1" applyBorder="1" applyAlignment="1">
      <alignment horizontal="right" vertical="center"/>
    </xf>
    <xf numFmtId="0" fontId="9" fillId="0" borderId="0" xfId="1" applyFont="1" applyFill="1" applyBorder="1" applyAlignment="1">
      <alignment horizontal="left"/>
    </xf>
    <xf numFmtId="0" fontId="5" fillId="0" borderId="2" xfId="1" applyFont="1" applyBorder="1" applyAlignment="1">
      <alignment horizontal="center" vertical="center"/>
    </xf>
    <xf numFmtId="0" fontId="6" fillId="0" borderId="2" xfId="1" applyFont="1" applyBorder="1"/>
    <xf numFmtId="0" fontId="5" fillId="0" borderId="1" xfId="1" applyFont="1" applyBorder="1" applyAlignment="1">
      <alignment horizontal="center" vertical="center"/>
    </xf>
    <xf numFmtId="0" fontId="1" fillId="0" borderId="0" xfId="1" applyAlignment="1">
      <alignment vertical="center" wrapText="1"/>
    </xf>
    <xf numFmtId="0" fontId="1" fillId="0" borderId="0" xfId="1" applyFont="1" applyAlignment="1"/>
    <xf numFmtId="0" fontId="1" fillId="0" borderId="0" xfId="1" applyFont="1" applyAlignment="1">
      <alignment horizontal="right"/>
    </xf>
    <xf numFmtId="0" fontId="1" fillId="0" borderId="0" xfId="1" applyFont="1" applyBorder="1" applyAlignment="1">
      <alignment horizontal="right"/>
    </xf>
    <xf numFmtId="0" fontId="1" fillId="0" borderId="0" xfId="1" applyFont="1" applyBorder="1" applyAlignment="1">
      <alignment horizontal="right" vertical="top"/>
    </xf>
    <xf numFmtId="0" fontId="4" fillId="0" borderId="2" xfId="1" applyFont="1" applyBorder="1" applyAlignment="1">
      <alignment horizontal="center"/>
    </xf>
    <xf numFmtId="0" fontId="1" fillId="2" borderId="0" xfId="1" applyFill="1" applyAlignment="1">
      <alignment vertical="center" wrapText="1"/>
    </xf>
    <xf numFmtId="0" fontId="4" fillId="2" borderId="0" xfId="1" applyFont="1" applyFill="1" applyAlignment="1">
      <alignment horizontal="left" vertical="center"/>
    </xf>
    <xf numFmtId="0" fontId="6" fillId="0" borderId="0" xfId="1" applyFont="1" applyFill="1" applyAlignment="1">
      <alignment vertical="center" wrapText="1"/>
    </xf>
    <xf numFmtId="0" fontId="5" fillId="0" borderId="0" xfId="1" applyFont="1" applyFill="1" applyBorder="1" applyAlignment="1">
      <alignment horizontal="center" vertical="center" wrapText="1"/>
    </xf>
    <xf numFmtId="0" fontId="1" fillId="0" borderId="0" xfId="1" applyFill="1" applyBorder="1" applyAlignment="1">
      <alignment vertical="center" wrapText="1"/>
    </xf>
    <xf numFmtId="0" fontId="6" fillId="0" borderId="11" xfId="1" applyFont="1" applyFill="1" applyBorder="1" applyAlignment="1">
      <alignment horizontal="center" vertical="center" wrapText="1"/>
    </xf>
    <xf numFmtId="0" fontId="6" fillId="0" borderId="2" xfId="1" applyFont="1" applyFill="1" applyBorder="1" applyAlignment="1">
      <alignment vertical="center" wrapText="1"/>
    </xf>
    <xf numFmtId="49" fontId="1" fillId="0" borderId="5" xfId="1" applyNumberFormat="1" applyBorder="1" applyAlignment="1">
      <alignment horizontal="center"/>
    </xf>
    <xf numFmtId="0" fontId="1" fillId="0" borderId="0" xfId="1" applyBorder="1" applyAlignment="1">
      <alignment horizontal="left" vertical="center"/>
    </xf>
    <xf numFmtId="0" fontId="6" fillId="0" borderId="0" xfId="1" applyFont="1" applyBorder="1" applyAlignment="1">
      <alignment horizontal="left" vertical="center"/>
    </xf>
    <xf numFmtId="0" fontId="6" fillId="0" borderId="0" xfId="1" applyFont="1" applyFill="1" applyBorder="1" applyAlignment="1">
      <alignment horizontal="left" vertical="center"/>
    </xf>
    <xf numFmtId="0" fontId="1" fillId="0" borderId="0" xfId="1" applyFont="1" applyBorder="1" applyAlignment="1">
      <alignment horizontal="left"/>
    </xf>
    <xf numFmtId="0" fontId="1" fillId="0" borderId="0" xfId="1" applyFont="1" applyBorder="1" applyAlignment="1">
      <alignment horizontal="center"/>
    </xf>
    <xf numFmtId="0" fontId="6" fillId="0" borderId="0" xfId="1" applyFont="1" applyAlignment="1">
      <alignment horizontal="right"/>
    </xf>
    <xf numFmtId="0" fontId="6" fillId="0" borderId="2" xfId="1" applyFont="1" applyBorder="1" applyAlignment="1">
      <alignment horizontal="center" vertical="center"/>
    </xf>
    <xf numFmtId="0" fontId="9" fillId="0" borderId="0" xfId="1" applyFont="1" applyAlignment="1"/>
    <xf numFmtId="0" fontId="12" fillId="0" borderId="0" xfId="1" applyFont="1" applyAlignment="1"/>
    <xf numFmtId="49" fontId="1" fillId="0" borderId="3" xfId="1" applyNumberFormat="1" applyBorder="1" applyAlignment="1">
      <alignment horizontal="center"/>
    </xf>
    <xf numFmtId="0" fontId="1" fillId="0" borderId="5" xfId="1" applyFont="1" applyBorder="1" applyAlignment="1">
      <alignment horizontal="center"/>
    </xf>
    <xf numFmtId="0" fontId="6" fillId="0" borderId="2" xfId="1" applyFont="1" applyBorder="1" applyAlignment="1">
      <alignment horizontal="center"/>
    </xf>
    <xf numFmtId="166" fontId="6" fillId="0" borderId="2" xfId="1" applyNumberFormat="1" applyFont="1" applyBorder="1" applyAlignment="1">
      <alignment horizontal="center" vertical="center"/>
    </xf>
    <xf numFmtId="49" fontId="6" fillId="0" borderId="9" xfId="1" applyNumberFormat="1" applyFont="1" applyBorder="1" applyAlignment="1">
      <alignment horizontal="center"/>
    </xf>
    <xf numFmtId="0" fontId="12" fillId="0" borderId="2" xfId="1" applyFont="1" applyBorder="1" applyAlignment="1"/>
    <xf numFmtId="0" fontId="9" fillId="0" borderId="1" xfId="1" applyFont="1" applyBorder="1" applyAlignment="1">
      <alignment horizontal="center"/>
    </xf>
    <xf numFmtId="0" fontId="9" fillId="0" borderId="0" xfId="1" applyFont="1" applyBorder="1" applyAlignment="1">
      <alignment horizontal="center"/>
    </xf>
    <xf numFmtId="0" fontId="9" fillId="0" borderId="0" xfId="1" applyFont="1" applyAlignment="1">
      <alignment horizontal="center" vertical="center"/>
    </xf>
    <xf numFmtId="0" fontId="9" fillId="0" borderId="0" xfId="1" applyFont="1" applyAlignment="1">
      <alignment horizontal="center"/>
    </xf>
    <xf numFmtId="0" fontId="1" fillId="0" borderId="0" xfId="1" applyAlignment="1">
      <alignment horizontal="center" vertical="top" wrapText="1"/>
    </xf>
    <xf numFmtId="0" fontId="1" fillId="0" borderId="0" xfId="1" applyAlignment="1">
      <alignment horizontal="right"/>
    </xf>
    <xf numFmtId="0" fontId="1" fillId="0" borderId="0" xfId="1" applyFont="1" applyFill="1" applyBorder="1" applyAlignment="1">
      <alignment vertical="top"/>
    </xf>
    <xf numFmtId="0" fontId="6" fillId="0" borderId="0" xfId="1" applyFont="1" applyBorder="1" applyAlignment="1">
      <alignment horizontal="center"/>
    </xf>
    <xf numFmtId="0" fontId="1" fillId="0" borderId="0" xfId="1" applyAlignment="1">
      <alignment wrapText="1"/>
    </xf>
    <xf numFmtId="0" fontId="1" fillId="0" borderId="0" xfId="1" applyAlignment="1">
      <alignment horizontal="center"/>
    </xf>
    <xf numFmtId="0" fontId="6" fillId="0" borderId="0" xfId="1" applyFont="1" applyAlignment="1"/>
    <xf numFmtId="0" fontId="1" fillId="0" borderId="0" xfId="1" applyFont="1" applyAlignment="1">
      <alignment horizontal="right" vertical="top"/>
    </xf>
    <xf numFmtId="0" fontId="6" fillId="0" borderId="0" xfId="1" applyFont="1" applyFill="1" applyAlignment="1">
      <alignment horizontal="left" vertical="top" wrapText="1"/>
    </xf>
    <xf numFmtId="0" fontId="6" fillId="2" borderId="0" xfId="1" applyFont="1" applyFill="1" applyAlignment="1">
      <alignment vertical="top" wrapText="1"/>
    </xf>
    <xf numFmtId="0" fontId="6" fillId="2" borderId="0" xfId="1" applyFont="1" applyFill="1" applyAlignment="1">
      <alignment vertical="top"/>
    </xf>
    <xf numFmtId="0" fontId="5" fillId="0" borderId="0" xfId="1" applyFont="1" applyFill="1" applyAlignment="1"/>
    <xf numFmtId="0" fontId="5" fillId="0" borderId="0" xfId="1" applyFont="1" applyFill="1" applyAlignment="1">
      <alignment vertical="center"/>
    </xf>
    <xf numFmtId="0" fontId="1" fillId="2" borderId="0" xfId="1" applyFont="1" applyFill="1"/>
    <xf numFmtId="0" fontId="1" fillId="2" borderId="0" xfId="1" applyFont="1" applyFill="1" applyAlignment="1"/>
    <xf numFmtId="0" fontId="1" fillId="2" borderId="0" xfId="1" applyFont="1" applyFill="1" applyBorder="1" applyAlignment="1"/>
    <xf numFmtId="166" fontId="1" fillId="3" borderId="0" xfId="1" applyNumberFormat="1" applyFill="1" applyBorder="1" applyAlignment="1">
      <alignment horizontal="center" vertical="center"/>
    </xf>
    <xf numFmtId="0" fontId="6" fillId="3" borderId="0" xfId="1" applyFont="1" applyFill="1" applyBorder="1" applyAlignment="1">
      <alignment horizontal="right"/>
    </xf>
    <xf numFmtId="0" fontId="9" fillId="3" borderId="0" xfId="1" applyFont="1" applyFill="1" applyBorder="1" applyAlignment="1">
      <alignment horizontal="right"/>
    </xf>
    <xf numFmtId="0" fontId="1" fillId="0" borderId="37" xfId="1" applyBorder="1" applyAlignment="1"/>
    <xf numFmtId="0" fontId="1" fillId="0" borderId="30" xfId="1" applyBorder="1" applyAlignment="1">
      <alignment horizontal="center" vertical="top"/>
    </xf>
    <xf numFmtId="0" fontId="1" fillId="0" borderId="36" xfId="1" applyBorder="1" applyAlignment="1"/>
    <xf numFmtId="0" fontId="1" fillId="0" borderId="0" xfId="1" applyBorder="1" applyAlignment="1">
      <alignment horizontal="center" vertical="top"/>
    </xf>
    <xf numFmtId="0" fontId="1" fillId="0" borderId="0" xfId="1" applyBorder="1" applyAlignment="1">
      <alignment horizontal="left" vertical="top"/>
    </xf>
    <xf numFmtId="0" fontId="1" fillId="0" borderId="38" xfId="1" applyBorder="1" applyAlignment="1">
      <alignment horizontal="center" vertical="top" wrapText="1"/>
    </xf>
    <xf numFmtId="0" fontId="1" fillId="0" borderId="40" xfId="1" applyBorder="1" applyAlignment="1"/>
    <xf numFmtId="0" fontId="1" fillId="0" borderId="39" xfId="1" applyBorder="1" applyAlignment="1">
      <alignment horizontal="center" vertical="top"/>
    </xf>
    <xf numFmtId="0" fontId="1" fillId="0" borderId="39" xfId="1" applyBorder="1" applyAlignment="1">
      <alignment horizontal="left" vertical="top"/>
    </xf>
    <xf numFmtId="0" fontId="1" fillId="0" borderId="41" xfId="1" applyBorder="1" applyAlignment="1">
      <alignment horizontal="left" vertical="top"/>
    </xf>
    <xf numFmtId="0" fontId="1" fillId="0" borderId="30" xfId="1" applyBorder="1" applyAlignment="1">
      <alignment horizontal="center" vertical="top" wrapText="1"/>
    </xf>
    <xf numFmtId="0" fontId="1" fillId="0" borderId="30" xfId="1" applyBorder="1" applyAlignment="1">
      <alignment horizontal="left" vertical="top"/>
    </xf>
    <xf numFmtId="0" fontId="1" fillId="0" borderId="0" xfId="1" applyBorder="1" applyAlignment="1">
      <alignment vertical="top" wrapText="1"/>
    </xf>
    <xf numFmtId="0" fontId="1" fillId="0" borderId="0" xfId="1" applyBorder="1" applyAlignment="1">
      <alignment vertical="top"/>
    </xf>
    <xf numFmtId="0" fontId="1" fillId="0" borderId="38" xfId="1" applyBorder="1" applyAlignment="1">
      <alignment horizontal="left" vertical="top"/>
    </xf>
    <xf numFmtId="0" fontId="1" fillId="0" borderId="33" xfId="1" applyBorder="1" applyAlignment="1"/>
    <xf numFmtId="0" fontId="1" fillId="0" borderId="32" xfId="1" applyBorder="1" applyAlignment="1">
      <alignment vertical="center" wrapText="1"/>
    </xf>
    <xf numFmtId="0" fontId="1" fillId="0" borderId="1" xfId="1" applyBorder="1" applyAlignment="1">
      <alignment horizontal="center" vertical="center" wrapText="1"/>
    </xf>
    <xf numFmtId="0" fontId="1" fillId="0" borderId="4" xfId="1" applyBorder="1" applyAlignment="1">
      <alignment horizontal="center" vertical="center" wrapText="1"/>
    </xf>
    <xf numFmtId="0" fontId="1" fillId="0" borderId="8" xfId="1" applyBorder="1" applyAlignment="1">
      <alignment horizontal="center" vertical="center" wrapText="1"/>
    </xf>
    <xf numFmtId="166" fontId="1" fillId="0" borderId="4" xfId="1" applyNumberFormat="1" applyBorder="1" applyAlignment="1">
      <alignment horizontal="center" vertical="center" wrapText="1"/>
    </xf>
    <xf numFmtId="1" fontId="1" fillId="0" borderId="4" xfId="1" applyNumberFormat="1" applyBorder="1" applyAlignment="1">
      <alignment horizontal="center" vertical="center" wrapText="1"/>
    </xf>
    <xf numFmtId="0" fontId="1" fillId="0" borderId="35" xfId="1" applyBorder="1" applyAlignment="1"/>
    <xf numFmtId="0" fontId="1" fillId="0" borderId="31" xfId="1" applyBorder="1" applyAlignment="1">
      <alignment vertical="center" wrapText="1"/>
    </xf>
    <xf numFmtId="0" fontId="1" fillId="0" borderId="27" xfId="1" applyBorder="1" applyAlignment="1">
      <alignment horizontal="center" vertical="center" wrapText="1"/>
    </xf>
    <xf numFmtId="0" fontId="1" fillId="0" borderId="26" xfId="1" applyBorder="1" applyAlignment="1">
      <alignment horizontal="center" vertical="center" wrapText="1"/>
    </xf>
    <xf numFmtId="1" fontId="1" fillId="0" borderId="25" xfId="1" applyNumberFormat="1" applyBorder="1" applyAlignment="1">
      <alignment horizontal="center" vertical="center" wrapText="1"/>
    </xf>
    <xf numFmtId="0" fontId="1" fillId="0" borderId="34" xfId="1" applyBorder="1" applyAlignment="1"/>
    <xf numFmtId="0" fontId="1" fillId="0" borderId="20" xfId="1" applyBorder="1" applyAlignment="1">
      <alignment vertical="center" wrapText="1"/>
    </xf>
    <xf numFmtId="0" fontId="1" fillId="0" borderId="3" xfId="1" applyBorder="1" applyAlignment="1">
      <alignment horizontal="center" vertical="center" wrapText="1"/>
    </xf>
    <xf numFmtId="0" fontId="1" fillId="0" borderId="9" xfId="1" applyBorder="1" applyAlignment="1">
      <alignment horizontal="center" vertical="center" wrapText="1"/>
    </xf>
    <xf numFmtId="1" fontId="1" fillId="0" borderId="2" xfId="1" applyNumberFormat="1" applyBorder="1" applyAlignment="1">
      <alignment horizontal="center" vertical="center" wrapText="1"/>
    </xf>
    <xf numFmtId="0" fontId="4" fillId="0" borderId="32" xfId="1" applyFont="1" applyBorder="1" applyAlignment="1">
      <alignment vertical="center" wrapText="1"/>
    </xf>
    <xf numFmtId="0" fontId="1" fillId="0" borderId="1" xfId="1" applyBorder="1" applyAlignment="1">
      <alignment horizontal="center"/>
    </xf>
    <xf numFmtId="0" fontId="1" fillId="0" borderId="2" xfId="1" applyBorder="1" applyAlignment="1">
      <alignment horizontal="center"/>
    </xf>
    <xf numFmtId="0" fontId="4" fillId="0" borderId="42" xfId="1" applyFont="1" applyBorder="1" applyAlignment="1">
      <alignment horizontal="center" vertical="center" wrapText="1"/>
    </xf>
    <xf numFmtId="0" fontId="6" fillId="0" borderId="2" xfId="1" applyFont="1" applyFill="1" applyBorder="1" applyAlignment="1">
      <alignment horizontal="center"/>
    </xf>
    <xf numFmtId="166" fontId="6" fillId="0" borderId="2" xfId="1" applyNumberFormat="1" applyFont="1" applyFill="1" applyBorder="1" applyAlignment="1">
      <alignment horizontal="center" vertical="center"/>
    </xf>
    <xf numFmtId="0" fontId="4" fillId="0" borderId="1" xfId="1" applyFont="1" applyBorder="1" applyAlignment="1"/>
    <xf numFmtId="0" fontId="9" fillId="0" borderId="0" xfId="1" applyFont="1" applyFill="1" applyAlignment="1">
      <alignment horizontal="center" vertical="center" wrapText="1"/>
    </xf>
    <xf numFmtId="0" fontId="1" fillId="0" borderId="0" xfId="1" applyFont="1" applyFill="1" applyAlignment="1">
      <alignment vertical="top" wrapText="1"/>
    </xf>
    <xf numFmtId="0" fontId="6" fillId="0" borderId="0" xfId="1" applyFont="1"/>
    <xf numFmtId="166" fontId="1" fillId="0" borderId="0" xfId="1" applyNumberFormat="1" applyBorder="1" applyAlignment="1">
      <alignment horizontal="center"/>
    </xf>
    <xf numFmtId="0" fontId="6" fillId="0" borderId="0" xfId="1" applyFont="1" applyFill="1" applyAlignment="1">
      <alignment horizontal="center"/>
    </xf>
    <xf numFmtId="0" fontId="6" fillId="0" borderId="0" xfId="1" applyFont="1" applyFill="1" applyAlignment="1">
      <alignment horizontal="center" vertical="top" wrapText="1"/>
    </xf>
    <xf numFmtId="0" fontId="1" fillId="0" borderId="8" xfId="1" applyBorder="1"/>
    <xf numFmtId="0" fontId="6" fillId="0" borderId="1" xfId="1" applyFont="1" applyBorder="1"/>
    <xf numFmtId="166" fontId="1" fillId="0" borderId="1" xfId="1" applyNumberFormat="1" applyBorder="1" applyAlignment="1">
      <alignment horizontal="center"/>
    </xf>
    <xf numFmtId="0" fontId="1" fillId="0" borderId="22" xfId="1" applyBorder="1"/>
    <xf numFmtId="0" fontId="4" fillId="0" borderId="0" xfId="1" applyFont="1" applyBorder="1"/>
    <xf numFmtId="0" fontId="1" fillId="0" borderId="0" xfId="1" applyFont="1" applyFill="1" applyBorder="1" applyAlignment="1">
      <alignment vertical="top" wrapText="1"/>
    </xf>
    <xf numFmtId="0" fontId="1" fillId="0" borderId="11" xfId="1" applyFont="1" applyBorder="1" applyAlignment="1"/>
    <xf numFmtId="166" fontId="1" fillId="0" borderId="2" xfId="1" applyNumberFormat="1" applyBorder="1" applyAlignment="1">
      <alignment horizontal="center"/>
    </xf>
    <xf numFmtId="1" fontId="1" fillId="0" borderId="2" xfId="1" applyNumberFormat="1" applyBorder="1" applyAlignment="1">
      <alignment horizontal="center"/>
    </xf>
    <xf numFmtId="0" fontId="1" fillId="0" borderId="13" xfId="1" applyBorder="1"/>
    <xf numFmtId="0" fontId="6" fillId="0" borderId="5" xfId="1" applyFont="1" applyBorder="1"/>
    <xf numFmtId="166" fontId="1" fillId="0" borderId="5" xfId="1" applyNumberFormat="1" applyBorder="1" applyAlignment="1">
      <alignment horizontal="center"/>
    </xf>
    <xf numFmtId="0" fontId="6" fillId="0" borderId="5" xfId="1" applyFont="1" applyFill="1" applyBorder="1" applyAlignment="1">
      <alignment horizontal="center"/>
    </xf>
    <xf numFmtId="0" fontId="1" fillId="0" borderId="5" xfId="1" applyFill="1" applyBorder="1"/>
    <xf numFmtId="0" fontId="1" fillId="0" borderId="5" xfId="1" applyBorder="1" applyAlignment="1">
      <alignment horizontal="center"/>
    </xf>
    <xf numFmtId="0" fontId="6" fillId="0" borderId="5" xfId="1" applyFont="1" applyFill="1" applyBorder="1" applyAlignment="1">
      <alignment horizontal="center" vertical="top" wrapText="1"/>
    </xf>
    <xf numFmtId="0" fontId="6" fillId="0" borderId="23" xfId="1" applyFont="1" applyFill="1" applyBorder="1" applyAlignment="1">
      <alignment horizontal="center" vertical="top" wrapText="1"/>
    </xf>
    <xf numFmtId="0" fontId="1" fillId="0" borderId="0" xfId="1" applyFont="1" applyFill="1" applyAlignment="1">
      <alignment horizontal="right" vertical="top" wrapText="1"/>
    </xf>
    <xf numFmtId="0" fontId="6" fillId="0" borderId="0" xfId="1" applyFont="1" applyBorder="1" applyAlignment="1">
      <alignment horizontal="right" wrapText="1"/>
    </xf>
    <xf numFmtId="0" fontId="6" fillId="0" borderId="0" xfId="1" applyFont="1" applyFill="1" applyBorder="1" applyAlignment="1">
      <alignment horizontal="left"/>
    </xf>
    <xf numFmtId="0" fontId="4" fillId="2" borderId="4" xfId="1" applyFont="1" applyFill="1" applyBorder="1" applyAlignment="1">
      <alignment horizontal="center"/>
    </xf>
    <xf numFmtId="0" fontId="10" fillId="3" borderId="0" xfId="1" applyFont="1" applyFill="1" applyBorder="1"/>
    <xf numFmtId="0" fontId="1" fillId="0" borderId="0" xfId="1" applyFont="1"/>
    <xf numFmtId="0" fontId="1" fillId="0" borderId="0" xfId="1" applyFill="1" applyAlignment="1">
      <alignment horizontal="left"/>
    </xf>
    <xf numFmtId="0" fontId="4" fillId="0" borderId="0" xfId="1" applyFont="1" applyFill="1" applyAlignment="1">
      <alignment horizontal="left" vertical="top"/>
    </xf>
    <xf numFmtId="0" fontId="1" fillId="0" borderId="0" xfId="1" applyBorder="1" applyAlignment="1">
      <alignment horizontal="left"/>
    </xf>
    <xf numFmtId="0" fontId="1" fillId="0" borderId="0" xfId="1" applyFill="1" applyBorder="1" applyAlignment="1">
      <alignment horizontal="center"/>
    </xf>
    <xf numFmtId="0" fontId="6" fillId="0" borderId="0" xfId="1" applyFont="1" applyFill="1" applyBorder="1" applyAlignment="1">
      <alignment horizontal="left" vertical="top"/>
    </xf>
    <xf numFmtId="0" fontId="6" fillId="0" borderId="0" xfId="1" applyFont="1" applyFill="1" applyAlignment="1">
      <alignment horizontal="left" vertical="top"/>
    </xf>
    <xf numFmtId="0" fontId="1" fillId="0" borderId="2" xfId="1" applyFill="1" applyBorder="1" applyAlignment="1">
      <alignment horizontal="center"/>
    </xf>
    <xf numFmtId="0" fontId="6" fillId="0" borderId="0" xfId="1" applyFont="1" applyFill="1" applyAlignment="1">
      <alignment horizontal="left"/>
    </xf>
    <xf numFmtId="0" fontId="6" fillId="0" borderId="11" xfId="1" applyFont="1" applyBorder="1" applyAlignment="1"/>
    <xf numFmtId="165" fontId="1" fillId="0" borderId="0" xfId="1" applyNumberFormat="1" applyBorder="1"/>
    <xf numFmtId="0" fontId="1" fillId="0" borderId="0" xfId="1" applyFill="1" applyBorder="1" applyAlignment="1">
      <alignment horizontal="left"/>
    </xf>
    <xf numFmtId="164" fontId="1" fillId="0" borderId="0" xfId="1" applyNumberFormat="1" applyFill="1" applyBorder="1" applyAlignment="1">
      <alignment horizontal="left"/>
    </xf>
    <xf numFmtId="165" fontId="1" fillId="0" borderId="1" xfId="1" applyNumberFormat="1" applyBorder="1"/>
    <xf numFmtId="0" fontId="1" fillId="0" borderId="0" xfId="1" applyFill="1" applyAlignment="1">
      <alignment horizontal="center"/>
    </xf>
    <xf numFmtId="0" fontId="8" fillId="0" borderId="0" xfId="1" applyFont="1" applyFill="1" applyAlignment="1">
      <alignment horizontal="center"/>
    </xf>
    <xf numFmtId="0" fontId="0" fillId="0" borderId="0" xfId="0" applyBorder="1" applyAlignment="1">
      <alignment horizontal="center"/>
    </xf>
    <xf numFmtId="0" fontId="0" fillId="0" borderId="0" xfId="0" applyAlignment="1">
      <alignment vertical="center"/>
    </xf>
    <xf numFmtId="0" fontId="0" fillId="0" borderId="5" xfId="0" applyBorder="1" applyAlignment="1"/>
    <xf numFmtId="0" fontId="4" fillId="2" borderId="0" xfId="0" applyFont="1" applyFill="1" applyAlignment="1">
      <alignment horizontal="left"/>
    </xf>
    <xf numFmtId="0" fontId="4" fillId="2" borderId="0" xfId="0" applyFont="1" applyFill="1" applyAlignment="1"/>
    <xf numFmtId="0" fontId="4" fillId="2" borderId="0" xfId="0" applyFont="1" applyFill="1"/>
    <xf numFmtId="0" fontId="4" fillId="0" borderId="0" xfId="0" applyFont="1" applyAlignment="1">
      <alignment horizontal="center"/>
    </xf>
    <xf numFmtId="0" fontId="4" fillId="0" borderId="0" xfId="0" applyFont="1"/>
    <xf numFmtId="0" fontId="3" fillId="0" borderId="0" xfId="0" applyFont="1" applyFill="1" applyBorder="1" applyAlignment="1">
      <alignment horizontal="center" vertical="center"/>
    </xf>
    <xf numFmtId="0" fontId="0" fillId="0" borderId="42" xfId="0" applyBorder="1"/>
    <xf numFmtId="0" fontId="4" fillId="0" borderId="0" xfId="0" applyFont="1" applyBorder="1" applyAlignment="1">
      <alignment horizontal="left"/>
    </xf>
    <xf numFmtId="0" fontId="0" fillId="0" borderId="0" xfId="0" applyAlignment="1">
      <alignment horizontal="left"/>
    </xf>
    <xf numFmtId="0" fontId="6" fillId="0" borderId="2" xfId="1" applyFont="1" applyFill="1" applyBorder="1" applyAlignment="1" applyProtection="1">
      <alignment horizontal="center"/>
      <protection locked="0"/>
    </xf>
    <xf numFmtId="0" fontId="6" fillId="0" borderId="2" xfId="1" applyFont="1" applyBorder="1" applyAlignment="1" applyProtection="1">
      <alignment horizontal="center" vertical="center"/>
      <protection locked="0"/>
    </xf>
    <xf numFmtId="0" fontId="0" fillId="0" borderId="20" xfId="0" applyBorder="1" applyAlignment="1">
      <alignment horizontal="center"/>
    </xf>
    <xf numFmtId="0" fontId="0" fillId="0" borderId="3" xfId="0" applyBorder="1" applyAlignment="1">
      <alignment horizontal="center"/>
    </xf>
    <xf numFmtId="0" fontId="0" fillId="0" borderId="9" xfId="0" applyBorder="1" applyAlignment="1">
      <alignment horizontal="center"/>
    </xf>
    <xf numFmtId="0" fontId="4" fillId="0" borderId="1" xfId="0" applyFont="1" applyBorder="1" applyAlignment="1">
      <alignment horizontal="center"/>
    </xf>
    <xf numFmtId="0" fontId="6" fillId="0" borderId="0" xfId="0" applyFont="1" applyAlignment="1">
      <alignment horizontal="center"/>
    </xf>
    <xf numFmtId="0" fontId="0" fillId="0" borderId="3" xfId="0" applyBorder="1" applyAlignment="1">
      <alignment horizontal="left"/>
    </xf>
    <xf numFmtId="0" fontId="0" fillId="0" borderId="3" xfId="0" applyBorder="1" applyAlignment="1"/>
    <xf numFmtId="0" fontId="1" fillId="0" borderId="3" xfId="0" applyFont="1" applyBorder="1" applyAlignment="1">
      <alignment horizontal="left"/>
    </xf>
    <xf numFmtId="0" fontId="0" fillId="0" borderId="3" xfId="0" applyNumberFormat="1" applyBorder="1" applyAlignment="1">
      <alignment horizontal="left"/>
    </xf>
    <xf numFmtId="0" fontId="4" fillId="2" borderId="0" xfId="0" applyFont="1" applyFill="1" applyAlignment="1"/>
    <xf numFmtId="0" fontId="0" fillId="0" borderId="0" xfId="0" applyAlignment="1">
      <alignment horizontal="center"/>
    </xf>
    <xf numFmtId="0" fontId="4" fillId="2" borderId="0" xfId="0" applyFont="1" applyFill="1" applyAlignment="1">
      <alignment horizontal="left"/>
    </xf>
    <xf numFmtId="0" fontId="9" fillId="4" borderId="23" xfId="0" applyFont="1" applyFill="1" applyBorder="1" applyAlignment="1">
      <alignment horizontal="left" vertical="top" wrapText="1" readingOrder="1"/>
    </xf>
    <xf numFmtId="0" fontId="9" fillId="4" borderId="5" xfId="0" applyFont="1" applyFill="1" applyBorder="1" applyAlignment="1">
      <alignment horizontal="left" vertical="top" wrapText="1" readingOrder="1"/>
    </xf>
    <xf numFmtId="0" fontId="9" fillId="4" borderId="13" xfId="0" applyFont="1" applyFill="1" applyBorder="1" applyAlignment="1">
      <alignment horizontal="left" vertical="top" wrapText="1" readingOrder="1"/>
    </xf>
    <xf numFmtId="0" fontId="9" fillId="4" borderId="11" xfId="0" applyFont="1" applyFill="1" applyBorder="1" applyAlignment="1">
      <alignment horizontal="left" vertical="top" wrapText="1" readingOrder="1"/>
    </xf>
    <xf numFmtId="0" fontId="9" fillId="4" borderId="0" xfId="0" applyFont="1" applyFill="1" applyBorder="1" applyAlignment="1">
      <alignment horizontal="left" vertical="top" wrapText="1" readingOrder="1"/>
    </xf>
    <xf numFmtId="0" fontId="9" fillId="4" borderId="22" xfId="0" applyFont="1" applyFill="1" applyBorder="1" applyAlignment="1">
      <alignment horizontal="left" vertical="top" wrapText="1" readingOrder="1"/>
    </xf>
    <xf numFmtId="0" fontId="9" fillId="4" borderId="32" xfId="0" applyFont="1" applyFill="1" applyBorder="1" applyAlignment="1">
      <alignment horizontal="left" vertical="top" wrapText="1" readingOrder="1"/>
    </xf>
    <xf numFmtId="0" fontId="9" fillId="4" borderId="1" xfId="0" applyFont="1" applyFill="1" applyBorder="1" applyAlignment="1">
      <alignment horizontal="left" vertical="top" wrapText="1" readingOrder="1"/>
    </xf>
    <xf numFmtId="0" fontId="9" fillId="4" borderId="8" xfId="0" applyFont="1" applyFill="1" applyBorder="1" applyAlignment="1">
      <alignment horizontal="left" vertical="top" wrapText="1" readingOrder="1"/>
    </xf>
    <xf numFmtId="0" fontId="8" fillId="0" borderId="1" xfId="0" applyFont="1" applyBorder="1" applyAlignment="1">
      <alignment horizontal="center"/>
    </xf>
    <xf numFmtId="0" fontId="0" fillId="0" borderId="1" xfId="0" applyBorder="1" applyAlignment="1">
      <alignment horizontal="left"/>
    </xf>
    <xf numFmtId="0" fontId="5" fillId="2" borderId="0" xfId="0" applyFont="1" applyFill="1" applyAlignment="1">
      <alignment wrapText="1"/>
    </xf>
    <xf numFmtId="0" fontId="5" fillId="2" borderId="0" xfId="0" applyFont="1" applyFill="1" applyBorder="1" applyAlignment="1">
      <alignment horizontal="left" wrapText="1"/>
    </xf>
    <xf numFmtId="0" fontId="5" fillId="2" borderId="1" xfId="0" applyFont="1" applyFill="1" applyBorder="1" applyAlignment="1">
      <alignment horizontal="left" wrapText="1"/>
    </xf>
    <xf numFmtId="0" fontId="0" fillId="0" borderId="1" xfId="0" applyBorder="1" applyAlignment="1">
      <alignment horizontal="right"/>
    </xf>
    <xf numFmtId="0" fontId="0" fillId="2" borderId="0" xfId="0" applyFill="1" applyBorder="1" applyAlignment="1">
      <alignment horizontal="left"/>
    </xf>
    <xf numFmtId="0" fontId="0" fillId="0" borderId="2" xfId="0"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xf>
    <xf numFmtId="0" fontId="4" fillId="0" borderId="32" xfId="0" applyFont="1" applyBorder="1" applyAlignment="1">
      <alignment horizontal="center"/>
    </xf>
    <xf numFmtId="0" fontId="6" fillId="0" borderId="20" xfId="0" applyFont="1" applyBorder="1" applyAlignment="1">
      <alignment horizontal="center" wrapText="1"/>
    </xf>
    <xf numFmtId="0" fontId="6" fillId="0" borderId="9" xfId="0" applyFont="1" applyBorder="1" applyAlignment="1">
      <alignment horizontal="center" wrapText="1"/>
    </xf>
    <xf numFmtId="0" fontId="5" fillId="2" borderId="20" xfId="0" applyFont="1" applyFill="1" applyBorder="1" applyAlignment="1">
      <alignment horizontal="center"/>
    </xf>
    <xf numFmtId="0" fontId="5" fillId="2" borderId="3" xfId="0" applyFont="1" applyFill="1" applyBorder="1" applyAlignment="1">
      <alignment horizontal="center"/>
    </xf>
    <xf numFmtId="0" fontId="5" fillId="2" borderId="9" xfId="0" applyFont="1" applyFill="1" applyBorder="1" applyAlignment="1">
      <alignment horizontal="center"/>
    </xf>
    <xf numFmtId="0" fontId="0" fillId="0" borderId="0" xfId="0" applyBorder="1" applyAlignment="1">
      <alignment horizontal="center"/>
    </xf>
    <xf numFmtId="0" fontId="6" fillId="0" borderId="20" xfId="0" applyFont="1" applyBorder="1" applyAlignment="1">
      <alignment horizontal="left"/>
    </xf>
    <xf numFmtId="0" fontId="6" fillId="0" borderId="3" xfId="0" applyFont="1" applyBorder="1" applyAlignment="1">
      <alignment horizontal="left"/>
    </xf>
    <xf numFmtId="0" fontId="6" fillId="0" borderId="9" xfId="0" applyFont="1" applyBorder="1" applyAlignment="1">
      <alignment horizontal="left"/>
    </xf>
    <xf numFmtId="0" fontId="4" fillId="0" borderId="0" xfId="0" applyFont="1" applyAlignment="1"/>
    <xf numFmtId="0" fontId="0" fillId="0" borderId="1" xfId="0" applyBorder="1" applyAlignment="1"/>
    <xf numFmtId="0" fontId="5" fillId="2" borderId="0" xfId="0" applyFont="1" applyFill="1" applyBorder="1" applyAlignment="1">
      <alignment horizontal="center"/>
    </xf>
    <xf numFmtId="0" fontId="4" fillId="2" borderId="0" xfId="0" applyFont="1" applyFill="1" applyBorder="1" applyAlignment="1"/>
    <xf numFmtId="0" fontId="5" fillId="2" borderId="5" xfId="0" applyFont="1" applyFill="1" applyBorder="1" applyAlignment="1">
      <alignment horizontal="center" vertical="center" wrapText="1"/>
    </xf>
    <xf numFmtId="0" fontId="0" fillId="0" borderId="5" xfId="0" applyBorder="1" applyAlignment="1"/>
    <xf numFmtId="0" fontId="5" fillId="2" borderId="0" xfId="0" applyFont="1" applyFill="1" applyAlignment="1">
      <alignment horizontal="center" vertical="center" wrapText="1"/>
    </xf>
    <xf numFmtId="0" fontId="0" fillId="0" borderId="0" xfId="0" applyAlignment="1"/>
    <xf numFmtId="167" fontId="0" fillId="0" borderId="3" xfId="0" applyNumberFormat="1" applyBorder="1" applyAlignment="1">
      <alignment horizontal="left"/>
    </xf>
    <xf numFmtId="0" fontId="0" fillId="2" borderId="0" xfId="0" applyFill="1" applyAlignment="1"/>
    <xf numFmtId="0" fontId="4" fillId="2" borderId="0" xfId="0" applyFont="1" applyFill="1" applyBorder="1" applyAlignment="1">
      <alignment horizontal="left"/>
    </xf>
    <xf numFmtId="0" fontId="5" fillId="0" borderId="0" xfId="0" applyFont="1" applyFill="1" applyAlignment="1">
      <alignment horizontal="right" vertical="center" wrapText="1"/>
    </xf>
    <xf numFmtId="0" fontId="9" fillId="2" borderId="0" xfId="0" applyFont="1" applyFill="1" applyAlignment="1"/>
    <xf numFmtId="0" fontId="0" fillId="0" borderId="1" xfId="0" applyFill="1" applyBorder="1" applyAlignment="1">
      <alignment horizontal="left"/>
    </xf>
    <xf numFmtId="0" fontId="5" fillId="2" borderId="0" xfId="0" applyFont="1" applyFill="1" applyAlignment="1">
      <alignment horizontal="left" vertical="center" wrapText="1"/>
    </xf>
    <xf numFmtId="0" fontId="0" fillId="0" borderId="0" xfId="0" applyBorder="1" applyAlignment="1">
      <alignment horizontal="left"/>
    </xf>
    <xf numFmtId="0" fontId="1" fillId="0" borderId="0" xfId="0" applyFont="1" applyBorder="1" applyAlignment="1">
      <alignment horizontal="left"/>
    </xf>
    <xf numFmtId="0" fontId="5" fillId="2" borderId="0" xfId="0" applyFont="1" applyFill="1" applyBorder="1" applyAlignment="1">
      <alignment horizontal="left"/>
    </xf>
    <xf numFmtId="0" fontId="0" fillId="0" borderId="0" xfId="0" applyAlignment="1">
      <alignment horizontal="left"/>
    </xf>
    <xf numFmtId="0" fontId="4" fillId="0" borderId="0" xfId="0" applyFont="1" applyBorder="1" applyAlignment="1">
      <alignment horizontal="center"/>
    </xf>
    <xf numFmtId="0" fontId="6" fillId="0" borderId="20" xfId="0" applyFont="1" applyBorder="1" applyAlignment="1">
      <alignment horizontal="center"/>
    </xf>
    <xf numFmtId="0" fontId="6" fillId="0" borderId="9" xfId="0" applyFont="1" applyBorder="1" applyAlignment="1">
      <alignment horizontal="center"/>
    </xf>
    <xf numFmtId="0" fontId="6" fillId="0" borderId="0" xfId="1" applyFont="1" applyFill="1" applyBorder="1" applyAlignment="1">
      <alignment horizontal="center" vertical="center" wrapText="1"/>
    </xf>
    <xf numFmtId="0" fontId="12" fillId="2" borderId="0" xfId="1" applyFont="1" applyFill="1" applyAlignment="1">
      <alignment horizontal="right"/>
    </xf>
    <xf numFmtId="0" fontId="9" fillId="2" borderId="0" xfId="1" applyFont="1" applyFill="1" applyBorder="1" applyAlignment="1">
      <alignment horizontal="left" vertical="top"/>
    </xf>
    <xf numFmtId="0" fontId="1" fillId="0" borderId="0" xfId="1" applyFont="1" applyAlignment="1">
      <alignment horizontal="right"/>
    </xf>
    <xf numFmtId="0" fontId="1" fillId="0" borderId="0" xfId="1" applyFont="1" applyAlignment="1"/>
    <xf numFmtId="0" fontId="9" fillId="2" borderId="0" xfId="1" applyFont="1" applyFill="1" applyBorder="1" applyAlignment="1">
      <alignment horizontal="left"/>
    </xf>
    <xf numFmtId="0" fontId="1" fillId="0" borderId="0" xfId="1" applyFill="1" applyBorder="1" applyAlignment="1">
      <alignment horizontal="right"/>
    </xf>
    <xf numFmtId="0" fontId="1" fillId="0" borderId="0" xfId="1" applyFill="1" applyBorder="1" applyAlignment="1"/>
    <xf numFmtId="0" fontId="1" fillId="0" borderId="55" xfId="1" applyBorder="1" applyAlignment="1">
      <alignment horizontal="left" vertical="center" wrapText="1"/>
    </xf>
    <xf numFmtId="0" fontId="1" fillId="0" borderId="5" xfId="1" applyBorder="1" applyAlignment="1">
      <alignment horizontal="left" vertical="center" wrapText="1"/>
    </xf>
    <xf numFmtId="0" fontId="1" fillId="0" borderId="56" xfId="1" applyBorder="1" applyAlignment="1">
      <alignment horizontal="left" vertical="center" wrapText="1"/>
    </xf>
    <xf numFmtId="0" fontId="1" fillId="0" borderId="46" xfId="1" applyBorder="1" applyAlignment="1">
      <alignment horizontal="left" vertical="center" wrapText="1"/>
    </xf>
    <xf numFmtId="0" fontId="1" fillId="0" borderId="1" xfId="1" applyBorder="1" applyAlignment="1">
      <alignment horizontal="left" vertical="center" wrapText="1"/>
    </xf>
    <xf numFmtId="0" fontId="1" fillId="0" borderId="33" xfId="1" applyBorder="1" applyAlignment="1">
      <alignment horizontal="left" vertical="center" wrapText="1"/>
    </xf>
    <xf numFmtId="0" fontId="6" fillId="2" borderId="0" xfId="1" applyFont="1" applyFill="1" applyAlignment="1">
      <alignment horizontal="left" vertical="top" wrapText="1"/>
    </xf>
    <xf numFmtId="0" fontId="1" fillId="2" borderId="0" xfId="1" applyFont="1" applyFill="1" applyAlignment="1"/>
    <xf numFmtId="0" fontId="4" fillId="0" borderId="0" xfId="1" applyFont="1" applyBorder="1" applyAlignment="1">
      <alignment horizontal="left"/>
    </xf>
    <xf numFmtId="0" fontId="1" fillId="0" borderId="20" xfId="1" applyFont="1" applyBorder="1" applyAlignment="1">
      <alignment horizontal="center"/>
    </xf>
    <xf numFmtId="0" fontId="1" fillId="0" borderId="9" xfId="1" applyFont="1" applyBorder="1" applyAlignment="1">
      <alignment horizontal="center"/>
    </xf>
    <xf numFmtId="0" fontId="6" fillId="0" borderId="20" xfId="1" applyFont="1" applyBorder="1" applyAlignment="1">
      <alignment horizontal="center" vertical="center"/>
    </xf>
    <xf numFmtId="0" fontId="6" fillId="0" borderId="3" xfId="1" applyFont="1" applyBorder="1" applyAlignment="1">
      <alignment horizontal="center" vertical="center"/>
    </xf>
    <xf numFmtId="0" fontId="6" fillId="0" borderId="9" xfId="1" applyFont="1" applyBorder="1" applyAlignment="1">
      <alignment horizontal="center" vertical="center"/>
    </xf>
    <xf numFmtId="49" fontId="1" fillId="5" borderId="20" xfId="1" applyNumberFormat="1" applyFill="1" applyBorder="1" applyAlignment="1">
      <alignment horizontal="center"/>
    </xf>
    <xf numFmtId="49" fontId="1" fillId="5" borderId="9" xfId="1" applyNumberFormat="1" applyFill="1" applyBorder="1" applyAlignment="1">
      <alignment horizontal="center"/>
    </xf>
    <xf numFmtId="0" fontId="9" fillId="0" borderId="0" xfId="1" applyFont="1" applyAlignment="1">
      <alignment horizontal="center"/>
    </xf>
    <xf numFmtId="0" fontId="9" fillId="0" borderId="1" xfId="1" applyFont="1" applyFill="1" applyBorder="1" applyAlignment="1">
      <alignment horizontal="center"/>
    </xf>
    <xf numFmtId="0" fontId="9" fillId="0" borderId="1" xfId="1" applyFont="1" applyBorder="1" applyAlignment="1">
      <alignment horizontal="center"/>
    </xf>
    <xf numFmtId="0" fontId="6" fillId="0" borderId="20" xfId="1" applyFont="1" applyBorder="1" applyAlignment="1">
      <alignment horizontal="left" vertical="center"/>
    </xf>
    <xf numFmtId="0" fontId="6" fillId="0" borderId="3" xfId="1" applyFont="1" applyBorder="1" applyAlignment="1">
      <alignment horizontal="left" vertical="center"/>
    </xf>
    <xf numFmtId="0" fontId="6" fillId="0" borderId="9" xfId="1" applyFont="1" applyBorder="1" applyAlignment="1">
      <alignment horizontal="left" vertical="center"/>
    </xf>
    <xf numFmtId="49" fontId="6" fillId="0" borderId="20" xfId="1" applyNumberFormat="1" applyFont="1" applyBorder="1" applyAlignment="1">
      <alignment horizontal="center"/>
    </xf>
    <xf numFmtId="49" fontId="6" fillId="0" borderId="9" xfId="1" applyNumberFormat="1" applyFont="1" applyBorder="1" applyAlignment="1">
      <alignment horizontal="center"/>
    </xf>
    <xf numFmtId="0" fontId="6" fillId="0" borderId="0" xfId="1" applyFont="1" applyFill="1" applyBorder="1" applyAlignment="1">
      <alignment horizontal="right"/>
    </xf>
    <xf numFmtId="0" fontId="9" fillId="2" borderId="0" xfId="1" applyFont="1" applyFill="1" applyAlignment="1">
      <alignment horizontal="left"/>
    </xf>
    <xf numFmtId="0" fontId="9" fillId="2" borderId="22" xfId="1" applyFont="1" applyFill="1" applyBorder="1" applyAlignment="1">
      <alignment horizontal="left"/>
    </xf>
    <xf numFmtId="0" fontId="9" fillId="0" borderId="0" xfId="1" applyFont="1" applyBorder="1" applyAlignment="1">
      <alignment horizontal="left"/>
    </xf>
    <xf numFmtId="0" fontId="6" fillId="0" borderId="0" xfId="1" applyFont="1" applyBorder="1" applyAlignment="1">
      <alignment horizontal="left"/>
    </xf>
    <xf numFmtId="0" fontId="6" fillId="0" borderId="0" xfId="1" applyFont="1" applyBorder="1" applyAlignment="1">
      <alignment horizontal="right"/>
    </xf>
    <xf numFmtId="0" fontId="6" fillId="0" borderId="2" xfId="1" applyFont="1" applyBorder="1" applyAlignment="1">
      <alignment horizontal="left"/>
    </xf>
    <xf numFmtId="0" fontId="1" fillId="0" borderId="20" xfId="1" applyFont="1" applyBorder="1" applyAlignment="1">
      <alignment horizontal="center" vertical="center"/>
    </xf>
    <xf numFmtId="0" fontId="1" fillId="0" borderId="9" xfId="1" applyFont="1" applyBorder="1" applyAlignment="1">
      <alignment horizontal="center" vertical="center"/>
    </xf>
    <xf numFmtId="0" fontId="6" fillId="0" borderId="1" xfId="1" applyFont="1" applyFill="1" applyBorder="1" applyAlignment="1">
      <alignment horizontal="left"/>
    </xf>
    <xf numFmtId="0" fontId="6" fillId="0" borderId="0" xfId="1" applyFont="1" applyFill="1" applyAlignment="1">
      <alignment horizontal="left" vertical="top"/>
    </xf>
    <xf numFmtId="0" fontId="6" fillId="2" borderId="32" xfId="1" applyFont="1" applyFill="1" applyBorder="1" applyAlignment="1">
      <alignment horizontal="center" vertical="top" wrapText="1"/>
    </xf>
    <xf numFmtId="0" fontId="6" fillId="2" borderId="1" xfId="1" applyFont="1" applyFill="1" applyBorder="1" applyAlignment="1">
      <alignment horizontal="center" vertical="top" wrapText="1"/>
    </xf>
    <xf numFmtId="0" fontId="5" fillId="2" borderId="11" xfId="1" applyFont="1" applyFill="1" applyBorder="1" applyAlignment="1">
      <alignment vertical="center"/>
    </xf>
    <xf numFmtId="0" fontId="5" fillId="2" borderId="0" xfId="1" applyFont="1" applyFill="1" applyAlignment="1"/>
    <xf numFmtId="0" fontId="1" fillId="2" borderId="0" xfId="1" applyFill="1" applyAlignment="1"/>
    <xf numFmtId="0" fontId="4" fillId="0" borderId="42" xfId="1" applyFont="1" applyBorder="1" applyAlignment="1">
      <alignment horizontal="center" vertical="center" wrapText="1"/>
    </xf>
    <xf numFmtId="0" fontId="4" fillId="0" borderId="4" xfId="1" applyFont="1" applyBorder="1" applyAlignment="1">
      <alignment horizontal="center" vertical="center" wrapText="1"/>
    </xf>
    <xf numFmtId="0" fontId="1" fillId="0" borderId="0" xfId="1" applyAlignment="1"/>
    <xf numFmtId="0" fontId="4" fillId="0" borderId="43" xfId="1" applyFont="1" applyBorder="1" applyAlignment="1">
      <alignment horizontal="center" vertical="center" wrapText="1"/>
    </xf>
    <xf numFmtId="0" fontId="4" fillId="0" borderId="19" xfId="1" applyFont="1" applyBorder="1" applyAlignment="1">
      <alignment horizontal="center" vertical="center" wrapText="1"/>
    </xf>
    <xf numFmtId="0" fontId="1" fillId="0" borderId="0" xfId="1" applyBorder="1" applyAlignment="1">
      <alignment horizontal="center"/>
    </xf>
    <xf numFmtId="0" fontId="4" fillId="0" borderId="0" xfId="1" applyFont="1" applyFill="1" applyBorder="1" applyAlignment="1">
      <alignment horizontal="center"/>
    </xf>
    <xf numFmtId="0" fontId="4" fillId="0" borderId="32" xfId="1" applyFont="1" applyBorder="1" applyAlignment="1">
      <alignment horizontal="center" vertical="center" wrapText="1"/>
    </xf>
    <xf numFmtId="0" fontId="4" fillId="0" borderId="8" xfId="1" applyFont="1" applyBorder="1" applyAlignment="1">
      <alignment horizontal="center" vertical="center" wrapText="1"/>
    </xf>
    <xf numFmtId="49" fontId="6" fillId="0" borderId="20" xfId="1" applyNumberFormat="1" applyFont="1" applyFill="1" applyBorder="1" applyAlignment="1">
      <alignment horizontal="left"/>
    </xf>
    <xf numFmtId="49" fontId="6" fillId="0" borderId="3" xfId="1" applyNumberFormat="1" applyFont="1" applyFill="1" applyBorder="1" applyAlignment="1">
      <alignment horizontal="left"/>
    </xf>
    <xf numFmtId="49" fontId="6" fillId="0" borderId="9" xfId="1" applyNumberFormat="1" applyFont="1" applyFill="1" applyBorder="1" applyAlignment="1">
      <alignment horizontal="left"/>
    </xf>
    <xf numFmtId="0" fontId="6" fillId="2" borderId="1" xfId="1" applyFont="1" applyFill="1" applyBorder="1" applyAlignment="1">
      <alignment horizontal="center"/>
    </xf>
    <xf numFmtId="0" fontId="4" fillId="2" borderId="57" xfId="1" applyFont="1" applyFill="1" applyBorder="1" applyAlignment="1">
      <alignment horizontal="center"/>
    </xf>
    <xf numFmtId="0" fontId="4" fillId="2" borderId="58" xfId="1" applyFont="1" applyFill="1" applyBorder="1" applyAlignment="1">
      <alignment horizontal="center"/>
    </xf>
    <xf numFmtId="0" fontId="4" fillId="2" borderId="59" xfId="1" applyFont="1" applyFill="1" applyBorder="1" applyAlignment="1">
      <alignment horizontal="center"/>
    </xf>
    <xf numFmtId="0" fontId="1" fillId="0" borderId="0" xfId="1" applyFont="1" applyBorder="1" applyAlignment="1">
      <alignment horizontal="right" vertical="center"/>
    </xf>
    <xf numFmtId="0" fontId="6" fillId="0" borderId="22" xfId="1" applyFont="1" applyBorder="1" applyAlignment="1">
      <alignment horizontal="right"/>
    </xf>
    <xf numFmtId="0" fontId="9" fillId="0" borderId="0" xfId="1" applyFont="1" applyBorder="1" applyAlignment="1">
      <alignment horizontal="center"/>
    </xf>
    <xf numFmtId="0" fontId="6" fillId="2" borderId="11" xfId="1" applyFont="1" applyFill="1" applyBorder="1" applyAlignment="1">
      <alignment horizontal="center" vertical="top" wrapText="1"/>
    </xf>
    <xf numFmtId="0" fontId="6" fillId="2" borderId="0" xfId="1" applyFont="1" applyFill="1" applyBorder="1" applyAlignment="1">
      <alignment horizontal="center" vertical="top" wrapText="1"/>
    </xf>
    <xf numFmtId="0" fontId="6" fillId="0" borderId="22" xfId="1" applyFont="1" applyFill="1" applyBorder="1" applyAlignment="1">
      <alignment horizontal="left" vertical="top"/>
    </xf>
    <xf numFmtId="0" fontId="1" fillId="0" borderId="0" xfId="1" applyAlignment="1">
      <alignment horizontal="right"/>
    </xf>
    <xf numFmtId="0" fontId="6" fillId="0" borderId="0" xfId="1" applyFont="1" applyBorder="1" applyAlignment="1">
      <alignment horizontal="center"/>
    </xf>
    <xf numFmtId="0" fontId="6" fillId="0" borderId="22" xfId="1" applyFont="1" applyBorder="1" applyAlignment="1">
      <alignment horizontal="center"/>
    </xf>
    <xf numFmtId="0" fontId="6" fillId="2" borderId="23" xfId="1" applyFont="1" applyFill="1" applyBorder="1" applyAlignment="1">
      <alignment horizontal="center" vertical="top" wrapText="1"/>
    </xf>
    <xf numFmtId="0" fontId="6" fillId="2" borderId="5" xfId="1" applyFont="1" applyFill="1" applyBorder="1" applyAlignment="1">
      <alignment horizontal="center" vertical="top" wrapText="1"/>
    </xf>
    <xf numFmtId="0" fontId="4" fillId="0" borderId="0" xfId="1" applyFont="1" applyBorder="1" applyAlignment="1">
      <alignment horizontal="center"/>
    </xf>
    <xf numFmtId="0" fontId="6" fillId="2" borderId="5" xfId="1" applyFont="1" applyFill="1" applyBorder="1" applyAlignment="1">
      <alignment horizontal="center"/>
    </xf>
    <xf numFmtId="0" fontId="6" fillId="2" borderId="0" xfId="1" applyFont="1" applyFill="1" applyBorder="1" applyAlignment="1">
      <alignment horizontal="center" vertical="center" wrapText="1"/>
    </xf>
    <xf numFmtId="49" fontId="6" fillId="5" borderId="20" xfId="1" applyNumberFormat="1" applyFont="1" applyFill="1" applyBorder="1" applyAlignment="1">
      <alignment horizontal="center"/>
    </xf>
    <xf numFmtId="49" fontId="6" fillId="5" borderId="9" xfId="1" applyNumberFormat="1" applyFont="1" applyFill="1" applyBorder="1" applyAlignment="1">
      <alignment horizontal="center"/>
    </xf>
    <xf numFmtId="49" fontId="6" fillId="0" borderId="20" xfId="1" applyNumberFormat="1" applyFont="1" applyFill="1" applyBorder="1" applyAlignment="1">
      <alignment horizontal="center"/>
    </xf>
    <xf numFmtId="49" fontId="6" fillId="0" borderId="9" xfId="1" applyNumberFormat="1" applyFont="1" applyFill="1" applyBorder="1" applyAlignment="1">
      <alignment horizontal="center"/>
    </xf>
    <xf numFmtId="0" fontId="8" fillId="6" borderId="0" xfId="1" applyFont="1" applyFill="1" applyAlignment="1">
      <alignment horizontal="center"/>
    </xf>
    <xf numFmtId="0" fontId="1" fillId="6" borderId="0" xfId="1" applyFill="1" applyAlignment="1">
      <alignment horizontal="center"/>
    </xf>
    <xf numFmtId="0" fontId="1" fillId="6" borderId="0" xfId="1" applyFill="1" applyAlignment="1"/>
    <xf numFmtId="0" fontId="4" fillId="2" borderId="0" xfId="1" applyFont="1" applyFill="1" applyAlignment="1">
      <alignment horizontal="left" vertical="top"/>
    </xf>
    <xf numFmtId="0" fontId="1" fillId="2" borderId="0" xfId="1" applyFill="1" applyAlignment="1">
      <alignment horizontal="left"/>
    </xf>
    <xf numFmtId="0" fontId="1" fillId="0" borderId="20" xfId="1" applyBorder="1" applyAlignment="1">
      <alignment horizontal="center"/>
    </xf>
    <xf numFmtId="0" fontId="1" fillId="0" borderId="9" xfId="1" applyBorder="1" applyAlignment="1">
      <alignment horizontal="center"/>
    </xf>
    <xf numFmtId="0" fontId="1" fillId="2" borderId="0" xfId="1" applyFill="1" applyAlignment="1">
      <alignment horizontal="right"/>
    </xf>
    <xf numFmtId="0" fontId="1" fillId="0" borderId="0" xfId="1" applyFont="1" applyFill="1" applyAlignment="1">
      <alignment horizontal="left" vertical="top"/>
    </xf>
    <xf numFmtId="0" fontId="4" fillId="0" borderId="23" xfId="1" applyFont="1" applyBorder="1" applyAlignment="1">
      <alignment horizontal="center" vertical="center"/>
    </xf>
    <xf numFmtId="0" fontId="4" fillId="0" borderId="56" xfId="1" applyFont="1" applyBorder="1" applyAlignment="1">
      <alignment horizontal="center" vertical="center"/>
    </xf>
    <xf numFmtId="0" fontId="6" fillId="0" borderId="1" xfId="1" applyFont="1" applyBorder="1" applyAlignment="1">
      <alignment horizontal="left"/>
    </xf>
    <xf numFmtId="0" fontId="1" fillId="0" borderId="3" xfId="1" applyBorder="1" applyAlignment="1">
      <alignment horizontal="left"/>
    </xf>
    <xf numFmtId="0" fontId="1" fillId="0" borderId="0" xfId="1" applyAlignment="1">
      <alignment horizontal="center"/>
    </xf>
    <xf numFmtId="0" fontId="1" fillId="0" borderId="1" xfId="1" applyBorder="1" applyAlignment="1">
      <alignment horizontal="left"/>
    </xf>
    <xf numFmtId="164" fontId="1" fillId="0" borderId="3" xfId="1" applyNumberFormat="1" applyBorder="1" applyAlignment="1">
      <alignment horizontal="left"/>
    </xf>
    <xf numFmtId="0" fontId="6" fillId="2" borderId="0" xfId="1" applyFont="1" applyFill="1" applyBorder="1" applyAlignment="1">
      <alignment horizontal="center"/>
    </xf>
    <xf numFmtId="0" fontId="6" fillId="0" borderId="0" xfId="1" applyFont="1" applyAlignment="1"/>
    <xf numFmtId="0" fontId="1" fillId="0" borderId="30" xfId="1" applyBorder="1" applyAlignment="1">
      <alignment horizontal="center" vertical="top" wrapText="1"/>
    </xf>
    <xf numFmtId="0" fontId="1" fillId="0" borderId="37" xfId="1" applyBorder="1" applyAlignment="1">
      <alignment horizontal="center" vertical="top" wrapText="1"/>
    </xf>
    <xf numFmtId="0" fontId="4" fillId="2" borderId="11" xfId="1" applyFont="1" applyFill="1" applyBorder="1" applyAlignment="1"/>
    <xf numFmtId="0" fontId="4" fillId="2" borderId="0" xfId="1" applyFont="1" applyFill="1" applyAlignment="1"/>
    <xf numFmtId="0" fontId="4" fillId="0" borderId="12" xfId="1" applyFont="1" applyBorder="1" applyAlignment="1">
      <alignment horizontal="center" vertical="center" wrapText="1"/>
    </xf>
    <xf numFmtId="0" fontId="4" fillId="0" borderId="2" xfId="1" applyFont="1" applyBorder="1" applyAlignment="1">
      <alignment horizontal="center" vertical="center" wrapText="1"/>
    </xf>
    <xf numFmtId="0" fontId="1" fillId="0" borderId="55" xfId="1" applyBorder="1" applyAlignment="1">
      <alignment horizontal="left" wrapText="1"/>
    </xf>
    <xf numFmtId="0" fontId="1" fillId="0" borderId="5" xfId="1" applyBorder="1" applyAlignment="1">
      <alignment horizontal="left" wrapText="1"/>
    </xf>
    <xf numFmtId="0" fontId="1" fillId="0" borderId="56" xfId="1" applyBorder="1" applyAlignment="1">
      <alignment horizontal="left" wrapText="1"/>
    </xf>
    <xf numFmtId="0" fontId="4" fillId="0" borderId="60" xfId="1" applyFont="1" applyBorder="1" applyAlignment="1">
      <alignment horizontal="center" vertical="center" wrapText="1"/>
    </xf>
    <xf numFmtId="0" fontId="5" fillId="2" borderId="0" xfId="1" applyFont="1" applyFill="1" applyAlignment="1">
      <alignment vertical="center"/>
    </xf>
    <xf numFmtId="0" fontId="1" fillId="0" borderId="61" xfId="1" applyBorder="1" applyAlignment="1">
      <alignment horizontal="left" wrapText="1"/>
    </xf>
    <xf numFmtId="0" fontId="1" fillId="0" borderId="3" xfId="1" applyBorder="1" applyAlignment="1">
      <alignment horizontal="left" wrapText="1"/>
    </xf>
    <xf numFmtId="0" fontId="1" fillId="0" borderId="34" xfId="1" applyBorder="1" applyAlignment="1">
      <alignment horizontal="left" wrapText="1"/>
    </xf>
    <xf numFmtId="0" fontId="9" fillId="0" borderId="20" xfId="1" applyFont="1" applyFill="1" applyBorder="1" applyAlignment="1">
      <alignment horizontal="center"/>
    </xf>
    <xf numFmtId="0" fontId="9" fillId="0" borderId="9" xfId="1" applyFont="1" applyFill="1" applyBorder="1" applyAlignment="1">
      <alignment horizontal="center"/>
    </xf>
    <xf numFmtId="0" fontId="0" fillId="0" borderId="39" xfId="0" applyBorder="1" applyAlignment="1">
      <alignment horizontal="left" wrapText="1"/>
    </xf>
    <xf numFmtId="0" fontId="0" fillId="0" borderId="39" xfId="0" applyBorder="1" applyAlignment="1">
      <alignment horizontal="left"/>
    </xf>
    <xf numFmtId="0" fontId="4" fillId="2" borderId="57" xfId="0" applyFont="1" applyFill="1" applyBorder="1" applyAlignment="1">
      <alignment horizontal="center"/>
    </xf>
    <xf numFmtId="0" fontId="4" fillId="2" borderId="58" xfId="0" applyFont="1" applyFill="1" applyBorder="1" applyAlignment="1">
      <alignment horizontal="center"/>
    </xf>
    <xf numFmtId="0" fontId="4" fillId="2" borderId="59" xfId="0" applyFont="1" applyFill="1" applyBorder="1" applyAlignment="1">
      <alignment horizontal="center"/>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9" xfId="0" applyFont="1" applyBorder="1" applyAlignment="1">
      <alignment horizontal="center" vertical="center" wrapText="1"/>
    </xf>
    <xf numFmtId="0" fontId="0" fillId="0" borderId="62" xfId="0" applyBorder="1" applyAlignment="1">
      <alignment horizontal="center" vertical="top" wrapText="1"/>
    </xf>
    <xf numFmtId="0" fontId="0" fillId="0" borderId="63" xfId="0" applyBorder="1" applyAlignment="1">
      <alignment horizontal="center" vertical="top" wrapText="1"/>
    </xf>
    <xf numFmtId="0" fontId="0" fillId="0" borderId="1" xfId="0" applyNumberFormat="1" applyFill="1" applyBorder="1" applyAlignment="1">
      <alignment horizontal="left"/>
    </xf>
    <xf numFmtId="164" fontId="0" fillId="0" borderId="3" xfId="0" applyNumberFormat="1" applyFill="1" applyBorder="1" applyAlignment="1">
      <alignment horizontal="left"/>
    </xf>
    <xf numFmtId="168" fontId="0" fillId="0" borderId="3" xfId="0" applyNumberFormat="1" applyBorder="1" applyAlignment="1">
      <alignment horizontal="left"/>
    </xf>
    <xf numFmtId="0" fontId="0" fillId="2" borderId="0" xfId="0" applyFill="1" applyAlignment="1">
      <alignment horizontal="left"/>
    </xf>
    <xf numFmtId="0" fontId="8" fillId="0" borderId="0" xfId="0" applyFont="1" applyAlignment="1">
      <alignment horizontal="center"/>
    </xf>
    <xf numFmtId="0" fontId="15" fillId="0" borderId="48" xfId="1" applyFont="1" applyBorder="1" applyAlignment="1">
      <alignment horizontal="left"/>
    </xf>
    <xf numFmtId="0" fontId="15" fillId="0" borderId="49" xfId="1" applyFont="1" applyBorder="1" applyAlignment="1">
      <alignment horizontal="left"/>
    </xf>
    <xf numFmtId="0" fontId="13" fillId="0" borderId="0" xfId="1" applyFont="1" applyAlignment="1">
      <alignment horizontal="center"/>
    </xf>
    <xf numFmtId="0" fontId="13" fillId="0" borderId="0" xfId="1" applyFont="1" applyBorder="1" applyAlignment="1"/>
    <xf numFmtId="0" fontId="1" fillId="0" borderId="47" xfId="1" applyBorder="1" applyAlignment="1"/>
    <xf numFmtId="0" fontId="1" fillId="0" borderId="48" xfId="1" applyBorder="1" applyAlignment="1"/>
    <xf numFmtId="0" fontId="1" fillId="0" borderId="49" xfId="1" applyBorder="1" applyAlignment="1"/>
    <xf numFmtId="0" fontId="1" fillId="0" borderId="52" xfId="1" applyBorder="1" applyAlignment="1"/>
    <xf numFmtId="0" fontId="1" fillId="0" borderId="0" xfId="1" applyBorder="1" applyAlignment="1"/>
    <xf numFmtId="0" fontId="1" fillId="0" borderId="50" xfId="1" applyBorder="1" applyAlignment="1"/>
    <xf numFmtId="0" fontId="1" fillId="0" borderId="53" xfId="1" applyBorder="1" applyAlignment="1"/>
    <xf numFmtId="0" fontId="1" fillId="0" borderId="54" xfId="1" applyBorder="1" applyAlignment="1"/>
    <xf numFmtId="0" fontId="1" fillId="0" borderId="51" xfId="1" applyBorder="1" applyAlignment="1"/>
    <xf numFmtId="0" fontId="1" fillId="0" borderId="47" xfId="1" applyBorder="1" applyAlignment="1">
      <alignment horizontal="center" vertical="center" wrapText="1"/>
    </xf>
    <xf numFmtId="0" fontId="1" fillId="0" borderId="48" xfId="1" applyBorder="1" applyAlignment="1">
      <alignment horizontal="center" vertical="center" wrapText="1"/>
    </xf>
    <xf numFmtId="0" fontId="1" fillId="0" borderId="53" xfId="1" applyBorder="1" applyAlignment="1">
      <alignment horizontal="center" vertical="center" wrapText="1"/>
    </xf>
    <xf numFmtId="0" fontId="1" fillId="0" borderId="54" xfId="1" applyBorder="1" applyAlignment="1">
      <alignment horizontal="center" vertical="center" wrapText="1"/>
    </xf>
    <xf numFmtId="0" fontId="1" fillId="0" borderId="49" xfId="1" applyBorder="1" applyAlignment="1">
      <alignment horizontal="center" vertical="center" wrapText="1"/>
    </xf>
    <xf numFmtId="0" fontId="1" fillId="0" borderId="51" xfId="1" applyBorder="1" applyAlignment="1">
      <alignment horizontal="center" vertical="center" wrapText="1"/>
    </xf>
    <xf numFmtId="0" fontId="13" fillId="0" borderId="54" xfId="1" applyFont="1" applyBorder="1" applyAlignment="1"/>
    <xf numFmtId="0" fontId="13" fillId="0" borderId="3" xfId="1" applyFont="1" applyBorder="1" applyAlignment="1">
      <alignment horizontal="left"/>
    </xf>
    <xf numFmtId="2" fontId="0" fillId="0" borderId="0" xfId="0" applyNumberFormat="1" applyBorder="1" applyAlignment="1">
      <alignment horizontal="center" vertical="center" wrapText="1"/>
    </xf>
    <xf numFmtId="2" fontId="4" fillId="0" borderId="0" xfId="0" applyNumberFormat="1" applyFont="1" applyBorder="1" applyAlignment="1">
      <alignment horizontal="center" vertical="center" wrapText="1"/>
    </xf>
    <xf numFmtId="2" fontId="0" fillId="0" borderId="30" xfId="0" applyNumberFormat="1" applyBorder="1" applyAlignment="1">
      <alignment horizontal="center" vertical="center" wrapText="1"/>
    </xf>
    <xf numFmtId="0" fontId="4" fillId="0" borderId="15"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0" xfId="0" applyFont="1" applyBorder="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5</xdr:col>
          <xdr:colOff>333375</xdr:colOff>
          <xdr:row>16</xdr:row>
          <xdr:rowOff>28575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Routine System Inspection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19050</xdr:rowOff>
        </xdr:from>
        <xdr:to>
          <xdr:col>5</xdr:col>
          <xdr:colOff>457200</xdr:colOff>
          <xdr:row>17</xdr:row>
          <xdr:rowOff>47625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System Startup/Equipment Inventory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9525</xdr:rowOff>
        </xdr:from>
        <xdr:to>
          <xdr:col>5</xdr:col>
          <xdr:colOff>323850</xdr:colOff>
          <xdr:row>18</xdr:row>
          <xdr:rowOff>38100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Observe O&amp;M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3</xdr:col>
          <xdr:colOff>1181100</xdr:colOff>
          <xdr:row>21</xdr:row>
          <xdr:rowOff>28575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Active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171450</xdr:rowOff>
        </xdr:from>
        <xdr:to>
          <xdr:col>3</xdr:col>
          <xdr:colOff>876300</xdr:colOff>
          <xdr:row>22</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Inactive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152400</xdr:rowOff>
        </xdr:from>
        <xdr:to>
          <xdr:col>3</xdr:col>
          <xdr:colOff>866775</xdr:colOff>
          <xdr:row>22</xdr:row>
          <xdr:rowOff>171450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Vacant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66675</xdr:rowOff>
        </xdr:from>
        <xdr:to>
          <xdr:col>4</xdr:col>
          <xdr:colOff>57150</xdr:colOff>
          <xdr:row>25</xdr:row>
          <xdr:rowOff>95250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Wood Fence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24</xdr:row>
          <xdr:rowOff>76200</xdr:rowOff>
        </xdr:from>
        <xdr:to>
          <xdr:col>5</xdr:col>
          <xdr:colOff>590550</xdr:colOff>
          <xdr:row>25</xdr:row>
          <xdr:rowOff>104775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Chain Link Fence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24</xdr:row>
          <xdr:rowOff>57150</xdr:rowOff>
        </xdr:from>
        <xdr:to>
          <xdr:col>8</xdr:col>
          <xdr:colOff>685800</xdr:colOff>
          <xdr:row>25</xdr:row>
          <xdr:rowOff>85725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Enclosed Bldg or Trailer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24</xdr:row>
          <xdr:rowOff>47625</xdr:rowOff>
        </xdr:from>
        <xdr:to>
          <xdr:col>10</xdr:col>
          <xdr:colOff>142875</xdr:colOff>
          <xdr:row>25</xdr:row>
          <xdr:rowOff>76200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Roof or Cover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xdr:rowOff>
        </xdr:from>
        <xdr:to>
          <xdr:col>5</xdr:col>
          <xdr:colOff>323850</xdr:colOff>
          <xdr:row>19</xdr:row>
          <xdr:rowOff>38100</xdr:rowOff>
        </xdr:to>
        <xdr:sp macro="" textlink="">
          <xdr:nvSpPr>
            <xdr:cNvPr id="13639" name="Check Box 327" hidden="1">
              <a:extLst>
                <a:ext uri="{63B3BB69-23CF-44E3-9099-C40C66FF867C}">
                  <a14:compatExt spid="_x0000_s13639"/>
                </a:ext>
                <a:ext uri="{FF2B5EF4-FFF2-40B4-BE49-F238E27FC236}">
                  <a16:creationId xmlns:a16="http://schemas.microsoft.com/office/drawing/2014/main" id="{00000000-0008-0000-0000-00004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Site Manager Request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24</xdr:row>
          <xdr:rowOff>57150</xdr:rowOff>
        </xdr:from>
        <xdr:to>
          <xdr:col>12</xdr:col>
          <xdr:colOff>228600</xdr:colOff>
          <xdr:row>25</xdr:row>
          <xdr:rowOff>85725</xdr:rowOff>
        </xdr:to>
        <xdr:sp macro="" textlink="">
          <xdr:nvSpPr>
            <xdr:cNvPr id="13640" name="Check Box 328" hidden="1">
              <a:extLst>
                <a:ext uri="{63B3BB69-23CF-44E3-9099-C40C66FF867C}">
                  <a14:compatExt spid="_x0000_s13640"/>
                </a:ext>
                <a:ext uri="{FF2B5EF4-FFF2-40B4-BE49-F238E27FC236}">
                  <a16:creationId xmlns:a16="http://schemas.microsoft.com/office/drawing/2014/main" id="{00000000-0008-0000-0000-00004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twoCellAnchor>
    <xdr:from>
      <xdr:col>1</xdr:col>
      <xdr:colOff>28575</xdr:colOff>
      <xdr:row>110</xdr:row>
      <xdr:rowOff>38100</xdr:rowOff>
    </xdr:from>
    <xdr:to>
      <xdr:col>15</xdr:col>
      <xdr:colOff>933450</xdr:colOff>
      <xdr:row>121</xdr:row>
      <xdr:rowOff>247650</xdr:rowOff>
    </xdr:to>
    <xdr:sp macro="" textlink="">
      <xdr:nvSpPr>
        <xdr:cNvPr id="13645" name="Text Box 1" title="Add Comments">
          <a:extLst>
            <a:ext uri="{FF2B5EF4-FFF2-40B4-BE49-F238E27FC236}">
              <a16:creationId xmlns:a16="http://schemas.microsoft.com/office/drawing/2014/main" id="{00000000-0008-0000-0000-00004D350000}"/>
            </a:ext>
          </a:extLst>
        </xdr:cNvPr>
        <xdr:cNvSpPr txBox="1">
          <a:spLocks noChangeArrowheads="1"/>
        </xdr:cNvSpPr>
      </xdr:nvSpPr>
      <xdr:spPr bwMode="auto">
        <a:xfrm>
          <a:off x="247650" y="20821650"/>
          <a:ext cx="7924800" cy="2305050"/>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a:lstStyle/>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171450</xdr:colOff>
          <xdr:row>15</xdr:row>
          <xdr:rowOff>0</xdr:rowOff>
        </xdr:from>
        <xdr:to>
          <xdr:col>13</xdr:col>
          <xdr:colOff>885825</xdr:colOff>
          <xdr:row>16</xdr:row>
          <xdr:rowOff>28575</xdr:rowOff>
        </xdr:to>
        <xdr:sp macro="" textlink="">
          <xdr:nvSpPr>
            <xdr:cNvPr id="13650" name="Check Box 338" hidden="1">
              <a:extLst>
                <a:ext uri="{63B3BB69-23CF-44E3-9099-C40C66FF867C}">
                  <a14:compatExt spid="_x0000_s13650"/>
                </a:ext>
                <a:ext uri="{FF2B5EF4-FFF2-40B4-BE49-F238E27FC236}">
                  <a16:creationId xmlns:a16="http://schemas.microsoft.com/office/drawing/2014/main" id="{00000000-0008-0000-0000-00005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Remedial Action Initiative (RAI)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xdr:row>
          <xdr:rowOff>66675</xdr:rowOff>
        </xdr:from>
        <xdr:to>
          <xdr:col>13</xdr:col>
          <xdr:colOff>857250</xdr:colOff>
          <xdr:row>17</xdr:row>
          <xdr:rowOff>95250</xdr:rowOff>
        </xdr:to>
        <xdr:sp macro="" textlink="">
          <xdr:nvSpPr>
            <xdr:cNvPr id="13651" name="Check Box 339" hidden="1">
              <a:extLst>
                <a:ext uri="{63B3BB69-23CF-44E3-9099-C40C66FF867C}">
                  <a14:compatExt spid="_x0000_s13651"/>
                </a:ext>
                <a:ext uri="{FF2B5EF4-FFF2-40B4-BE49-F238E27FC236}">
                  <a16:creationId xmlns:a16="http://schemas.microsoft.com/office/drawing/2014/main" id="{00000000-0008-0000-0000-00005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Program Site  - non RAI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xdr:row>
          <xdr:rowOff>142875</xdr:rowOff>
        </xdr:from>
        <xdr:to>
          <xdr:col>13</xdr:col>
          <xdr:colOff>647700</xdr:colOff>
          <xdr:row>18</xdr:row>
          <xdr:rowOff>171450</xdr:rowOff>
        </xdr:to>
        <xdr:sp macro="" textlink="">
          <xdr:nvSpPr>
            <xdr:cNvPr id="13653" name="Check Box 341" hidden="1">
              <a:extLst>
                <a:ext uri="{63B3BB69-23CF-44E3-9099-C40C66FF867C}">
                  <a14:compatExt spid="_x0000_s13653"/>
                </a:ext>
                <a:ext uri="{FF2B5EF4-FFF2-40B4-BE49-F238E27FC236}">
                  <a16:creationId xmlns:a16="http://schemas.microsoft.com/office/drawing/2014/main" id="{00000000-0008-0000-0000-00005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PBC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38100</xdr:rowOff>
        </xdr:from>
        <xdr:to>
          <xdr:col>13</xdr:col>
          <xdr:colOff>838200</xdr:colOff>
          <xdr:row>20</xdr:row>
          <xdr:rowOff>66675</xdr:rowOff>
        </xdr:to>
        <xdr:sp macro="" textlink="">
          <xdr:nvSpPr>
            <xdr:cNvPr id="13654" name="Check Box 342" hidden="1">
              <a:extLst>
                <a:ext uri="{63B3BB69-23CF-44E3-9099-C40C66FF867C}">
                  <a14:compatExt spid="_x0000_s13654"/>
                </a:ext>
                <a:ext uri="{FF2B5EF4-FFF2-40B4-BE49-F238E27FC236}">
                  <a16:creationId xmlns:a16="http://schemas.microsoft.com/office/drawing/2014/main" id="{00000000-0008-0000-0000-00005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Funded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0</xdr:rowOff>
        </xdr:from>
        <xdr:to>
          <xdr:col>8</xdr:col>
          <xdr:colOff>66675</xdr:colOff>
          <xdr:row>28</xdr:row>
          <xdr:rowOff>0</xdr:rowOff>
        </xdr:to>
        <xdr:sp macro="" textlink="">
          <xdr:nvSpPr>
            <xdr:cNvPr id="13656" name="Check Box 344" hidden="1">
              <a:extLst>
                <a:ext uri="{63B3BB69-23CF-44E3-9099-C40C66FF867C}">
                  <a14:compatExt spid="_x0000_s13656"/>
                </a:ext>
                <a:ext uri="{FF2B5EF4-FFF2-40B4-BE49-F238E27FC236}">
                  <a16:creationId xmlns:a16="http://schemas.microsoft.com/office/drawing/2014/main" id="{00000000-0008-0000-0000-00005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DEP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0</xdr:rowOff>
        </xdr:from>
        <xdr:to>
          <xdr:col>9</xdr:col>
          <xdr:colOff>190500</xdr:colOff>
          <xdr:row>28</xdr:row>
          <xdr:rowOff>0</xdr:rowOff>
        </xdr:to>
        <xdr:sp macro="" textlink="">
          <xdr:nvSpPr>
            <xdr:cNvPr id="13657" name="Check Box 345" hidden="1">
              <a:extLst>
                <a:ext uri="{63B3BB69-23CF-44E3-9099-C40C66FF867C}">
                  <a14:compatExt spid="_x0000_s13657"/>
                </a:ext>
                <a:ext uri="{FF2B5EF4-FFF2-40B4-BE49-F238E27FC236}">
                  <a16:creationId xmlns:a16="http://schemas.microsoft.com/office/drawing/2014/main" id="{00000000-0008-0000-0000-00005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Leased Equipment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152400</xdr:colOff>
      <xdr:row>177</xdr:row>
      <xdr:rowOff>0</xdr:rowOff>
    </xdr:from>
    <xdr:to>
      <xdr:col>1</xdr:col>
      <xdr:colOff>152400</xdr:colOff>
      <xdr:row>177</xdr:row>
      <xdr:rowOff>0</xdr:rowOff>
    </xdr:to>
    <xdr:sp macro="" textlink="">
      <xdr:nvSpPr>
        <xdr:cNvPr id="2" name="Line 51" title="OM Inspection">
          <a:extLst>
            <a:ext uri="{FF2B5EF4-FFF2-40B4-BE49-F238E27FC236}">
              <a16:creationId xmlns:a16="http://schemas.microsoft.com/office/drawing/2014/main" id="{00000000-0008-0000-0100-000002000000}"/>
            </a:ext>
          </a:extLst>
        </xdr:cNvPr>
        <xdr:cNvSpPr>
          <a:spLocks noChangeShapeType="1"/>
        </xdr:cNvSpPr>
      </xdr:nvSpPr>
      <xdr:spPr bwMode="auto">
        <a:xfrm>
          <a:off x="666750" y="2866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219075</xdr:colOff>
          <xdr:row>5</xdr:row>
          <xdr:rowOff>0</xdr:rowOff>
        </xdr:from>
        <xdr:to>
          <xdr:col>12</xdr:col>
          <xdr:colOff>47625</xdr:colOff>
          <xdr:row>6</xdr:row>
          <xdr:rowOff>57150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5</xdr:row>
          <xdr:rowOff>0</xdr:rowOff>
        </xdr:from>
        <xdr:to>
          <xdr:col>13</xdr:col>
          <xdr:colOff>171450</xdr:colOff>
          <xdr:row>6</xdr:row>
          <xdr:rowOff>57150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0</xdr:rowOff>
        </xdr:from>
        <xdr:to>
          <xdr:col>8</xdr:col>
          <xdr:colOff>542925</xdr:colOff>
          <xdr:row>25</xdr:row>
          <xdr:rowOff>28575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24</xdr:row>
          <xdr:rowOff>0</xdr:rowOff>
        </xdr:from>
        <xdr:to>
          <xdr:col>10</xdr:col>
          <xdr:colOff>76200</xdr:colOff>
          <xdr:row>25</xdr:row>
          <xdr:rowOff>28575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1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84</xdr:row>
          <xdr:rowOff>0</xdr:rowOff>
        </xdr:from>
        <xdr:to>
          <xdr:col>8</xdr:col>
          <xdr:colOff>542925</xdr:colOff>
          <xdr:row>85</xdr:row>
          <xdr:rowOff>9525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1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84</xdr:row>
          <xdr:rowOff>0</xdr:rowOff>
        </xdr:from>
        <xdr:to>
          <xdr:col>9</xdr:col>
          <xdr:colOff>457200</xdr:colOff>
          <xdr:row>85</xdr:row>
          <xdr:rowOff>9525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1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84</xdr:row>
          <xdr:rowOff>0</xdr:rowOff>
        </xdr:from>
        <xdr:to>
          <xdr:col>12</xdr:col>
          <xdr:colOff>371475</xdr:colOff>
          <xdr:row>85</xdr:row>
          <xdr:rowOff>9525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1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466725</xdr:colOff>
          <xdr:row>84</xdr:row>
          <xdr:rowOff>0</xdr:rowOff>
        </xdr:from>
        <xdr:to>
          <xdr:col>13</xdr:col>
          <xdr:colOff>428625</xdr:colOff>
          <xdr:row>85</xdr:row>
          <xdr:rowOff>9525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1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57150</xdr:rowOff>
        </xdr:from>
        <xdr:to>
          <xdr:col>4</xdr:col>
          <xdr:colOff>76200</xdr:colOff>
          <xdr:row>28</xdr:row>
          <xdr:rowOff>114300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1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Compound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76200</xdr:rowOff>
        </xdr:from>
        <xdr:to>
          <xdr:col>6</xdr:col>
          <xdr:colOff>47625</xdr:colOff>
          <xdr:row>28</xdr:row>
          <xdr:rowOff>123825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1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Well Vaults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76200</xdr:rowOff>
        </xdr:from>
        <xdr:to>
          <xdr:col>7</xdr:col>
          <xdr:colOff>95250</xdr:colOff>
          <xdr:row>28</xdr:row>
          <xdr:rowOff>133350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1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Gauges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30</xdr:row>
          <xdr:rowOff>38100</xdr:rowOff>
        </xdr:from>
        <xdr:to>
          <xdr:col>11</xdr:col>
          <xdr:colOff>85725</xdr:colOff>
          <xdr:row>31</xdr:row>
          <xdr:rowOff>95250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1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Direct Read Gauges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30</xdr:row>
          <xdr:rowOff>38100</xdr:rowOff>
        </xdr:from>
        <xdr:to>
          <xdr:col>12</xdr:col>
          <xdr:colOff>238125</xdr:colOff>
          <xdr:row>31</xdr:row>
          <xdr:rowOff>95250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1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Calculation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30</xdr:row>
          <xdr:rowOff>38100</xdr:rowOff>
        </xdr:from>
        <xdr:to>
          <xdr:col>13</xdr:col>
          <xdr:colOff>495300</xdr:colOff>
          <xdr:row>31</xdr:row>
          <xdr:rowOff>95250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1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Gauges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57150</xdr:rowOff>
        </xdr:from>
        <xdr:to>
          <xdr:col>4</xdr:col>
          <xdr:colOff>66675</xdr:colOff>
          <xdr:row>36</xdr:row>
          <xdr:rowOff>9525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1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Running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57150</xdr:rowOff>
        </xdr:from>
        <xdr:to>
          <xdr:col>5</xdr:col>
          <xdr:colOff>381000</xdr:colOff>
          <xdr:row>36</xdr:row>
          <xdr:rowOff>9525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1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Running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34</xdr:row>
          <xdr:rowOff>66675</xdr:rowOff>
        </xdr:from>
        <xdr:to>
          <xdr:col>10</xdr:col>
          <xdr:colOff>219075</xdr:colOff>
          <xdr:row>36</xdr:row>
          <xdr:rowOff>19050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1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Clean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34</xdr:row>
          <xdr:rowOff>57150</xdr:rowOff>
        </xdr:from>
        <xdr:to>
          <xdr:col>11</xdr:col>
          <xdr:colOff>95250</xdr:colOff>
          <xdr:row>36</xdr:row>
          <xdr:rowOff>9525</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1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34</xdr:row>
          <xdr:rowOff>66675</xdr:rowOff>
        </xdr:from>
        <xdr:to>
          <xdr:col>12</xdr:col>
          <xdr:colOff>371475</xdr:colOff>
          <xdr:row>36</xdr:row>
          <xdr:rowOff>19050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1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Clogged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xdr:row>
          <xdr:rowOff>47625</xdr:rowOff>
        </xdr:from>
        <xdr:to>
          <xdr:col>4</xdr:col>
          <xdr:colOff>247650</xdr:colOff>
          <xdr:row>10</xdr:row>
          <xdr:rowOff>28575</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1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Clean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14</xdr:row>
          <xdr:rowOff>57150</xdr:rowOff>
        </xdr:from>
        <xdr:to>
          <xdr:col>7</xdr:col>
          <xdr:colOff>85725</xdr:colOff>
          <xdr:row>16</xdr:row>
          <xdr:rowOff>47625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1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14</xdr:row>
          <xdr:rowOff>57150</xdr:rowOff>
        </xdr:from>
        <xdr:to>
          <xdr:col>7</xdr:col>
          <xdr:colOff>647700</xdr:colOff>
          <xdr:row>16</xdr:row>
          <xdr:rowOff>38100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1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57150</xdr:rowOff>
        </xdr:from>
        <xdr:to>
          <xdr:col>5</xdr:col>
          <xdr:colOff>219075</xdr:colOff>
          <xdr:row>12</xdr:row>
          <xdr:rowOff>38100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1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Running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10</xdr:row>
          <xdr:rowOff>66675</xdr:rowOff>
        </xdr:from>
        <xdr:to>
          <xdr:col>6</xdr:col>
          <xdr:colOff>495300</xdr:colOff>
          <xdr:row>12</xdr:row>
          <xdr:rowOff>47625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1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Running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66675</xdr:rowOff>
        </xdr:from>
        <xdr:to>
          <xdr:col>7</xdr:col>
          <xdr:colOff>638175</xdr:colOff>
          <xdr:row>12</xdr:row>
          <xdr:rowOff>47625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1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Fan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16</xdr:row>
          <xdr:rowOff>57150</xdr:rowOff>
        </xdr:from>
        <xdr:to>
          <xdr:col>5</xdr:col>
          <xdr:colOff>333375</xdr:colOff>
          <xdr:row>18</xdr:row>
          <xdr:rowOff>38100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1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16</xdr:row>
          <xdr:rowOff>57150</xdr:rowOff>
        </xdr:from>
        <xdr:to>
          <xdr:col>6</xdr:col>
          <xdr:colOff>295275</xdr:colOff>
          <xdr:row>18</xdr:row>
          <xdr:rowOff>38100</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1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8</xdr:row>
          <xdr:rowOff>47625</xdr:rowOff>
        </xdr:from>
        <xdr:to>
          <xdr:col>5</xdr:col>
          <xdr:colOff>476250</xdr:colOff>
          <xdr:row>10</xdr:row>
          <xdr:rowOff>28575</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1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8</xdr:row>
          <xdr:rowOff>47625</xdr:rowOff>
        </xdr:from>
        <xdr:to>
          <xdr:col>6</xdr:col>
          <xdr:colOff>495300</xdr:colOff>
          <xdr:row>10</xdr:row>
          <xdr:rowOff>28575</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1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Clogged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57150</xdr:rowOff>
        </xdr:from>
        <xdr:to>
          <xdr:col>4</xdr:col>
          <xdr:colOff>66675</xdr:colOff>
          <xdr:row>40</xdr:row>
          <xdr:rowOff>9525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1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Running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57150</xdr:rowOff>
        </xdr:from>
        <xdr:to>
          <xdr:col>5</xdr:col>
          <xdr:colOff>381000</xdr:colOff>
          <xdr:row>40</xdr:row>
          <xdr:rowOff>9525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1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Running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38</xdr:row>
          <xdr:rowOff>66675</xdr:rowOff>
        </xdr:from>
        <xdr:to>
          <xdr:col>10</xdr:col>
          <xdr:colOff>219075</xdr:colOff>
          <xdr:row>40</xdr:row>
          <xdr:rowOff>19050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1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Clean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38</xdr:row>
          <xdr:rowOff>57150</xdr:rowOff>
        </xdr:from>
        <xdr:to>
          <xdr:col>11</xdr:col>
          <xdr:colOff>95250</xdr:colOff>
          <xdr:row>40</xdr:row>
          <xdr:rowOff>9525</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1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38</xdr:row>
          <xdr:rowOff>66675</xdr:rowOff>
        </xdr:from>
        <xdr:to>
          <xdr:col>12</xdr:col>
          <xdr:colOff>371475</xdr:colOff>
          <xdr:row>40</xdr:row>
          <xdr:rowOff>19050</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1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Clogged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100</xdr:row>
          <xdr:rowOff>66675</xdr:rowOff>
        </xdr:from>
        <xdr:to>
          <xdr:col>5</xdr:col>
          <xdr:colOff>219075</xdr:colOff>
          <xdr:row>102</xdr:row>
          <xdr:rowOff>9525</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1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Running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100</xdr:row>
          <xdr:rowOff>57150</xdr:rowOff>
        </xdr:from>
        <xdr:to>
          <xdr:col>6</xdr:col>
          <xdr:colOff>438150</xdr:colOff>
          <xdr:row>102</xdr:row>
          <xdr:rowOff>9525</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1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Running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57150</xdr:rowOff>
        </xdr:from>
        <xdr:to>
          <xdr:col>4</xdr:col>
          <xdr:colOff>76200</xdr:colOff>
          <xdr:row>31</xdr:row>
          <xdr:rowOff>114300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1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Compound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76200</xdr:rowOff>
        </xdr:from>
        <xdr:to>
          <xdr:col>6</xdr:col>
          <xdr:colOff>47625</xdr:colOff>
          <xdr:row>31</xdr:row>
          <xdr:rowOff>123825</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1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Well Vaults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76200</xdr:rowOff>
        </xdr:from>
        <xdr:to>
          <xdr:col>7</xdr:col>
          <xdr:colOff>95250</xdr:colOff>
          <xdr:row>31</xdr:row>
          <xdr:rowOff>133350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1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Meters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38100</xdr:rowOff>
        </xdr:from>
        <xdr:to>
          <xdr:col>11</xdr:col>
          <xdr:colOff>419100</xdr:colOff>
          <xdr:row>28</xdr:row>
          <xdr:rowOff>95250</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1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Inside Trailer/Building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27</xdr:row>
          <xdr:rowOff>38100</xdr:rowOff>
        </xdr:from>
        <xdr:to>
          <xdr:col>13</xdr:col>
          <xdr:colOff>276225</xdr:colOff>
          <xdr:row>28</xdr:row>
          <xdr:rowOff>95250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1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Outside Enclosure</a:t>
              </a:r>
            </a:p>
          </xdr:txBody>
        </xdr:sp>
        <xdr:clientData/>
      </xdr:twoCellAnchor>
    </mc:Choice>
    <mc:Fallback/>
  </mc:AlternateContent>
  <xdr:twoCellAnchor>
    <xdr:from>
      <xdr:col>3</xdr:col>
      <xdr:colOff>9525</xdr:colOff>
      <xdr:row>77</xdr:row>
      <xdr:rowOff>28575</xdr:rowOff>
    </xdr:from>
    <xdr:to>
      <xdr:col>13</xdr:col>
      <xdr:colOff>657225</xdr:colOff>
      <xdr:row>82</xdr:row>
      <xdr:rowOff>114300</xdr:rowOff>
    </xdr:to>
    <xdr:sp macro="" textlink="">
      <xdr:nvSpPr>
        <xdr:cNvPr id="44" name="Text Box 1" title="Comment">
          <a:extLst>
            <a:ext uri="{FF2B5EF4-FFF2-40B4-BE49-F238E27FC236}">
              <a16:creationId xmlns:a16="http://schemas.microsoft.com/office/drawing/2014/main" id="{00000000-0008-0000-0100-00002C000000}"/>
            </a:ext>
          </a:extLst>
        </xdr:cNvPr>
        <xdr:cNvSpPr txBox="1">
          <a:spLocks noChangeArrowheads="1"/>
        </xdr:cNvSpPr>
      </xdr:nvSpPr>
      <xdr:spPr bwMode="auto">
        <a:xfrm>
          <a:off x="1552575" y="12496800"/>
          <a:ext cx="5648325" cy="895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86</xdr:row>
          <xdr:rowOff>57150</xdr:rowOff>
        </xdr:from>
        <xdr:to>
          <xdr:col>4</xdr:col>
          <xdr:colOff>76200</xdr:colOff>
          <xdr:row>87</xdr:row>
          <xdr:rowOff>114300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1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Compound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86</xdr:row>
          <xdr:rowOff>76200</xdr:rowOff>
        </xdr:from>
        <xdr:to>
          <xdr:col>6</xdr:col>
          <xdr:colOff>47625</xdr:colOff>
          <xdr:row>87</xdr:row>
          <xdr:rowOff>123825</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1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Well Vaults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86</xdr:row>
          <xdr:rowOff>76200</xdr:rowOff>
        </xdr:from>
        <xdr:to>
          <xdr:col>7</xdr:col>
          <xdr:colOff>95250</xdr:colOff>
          <xdr:row>87</xdr:row>
          <xdr:rowOff>133350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1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Gauges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89</xdr:row>
          <xdr:rowOff>38100</xdr:rowOff>
        </xdr:from>
        <xdr:to>
          <xdr:col>11</xdr:col>
          <xdr:colOff>85725</xdr:colOff>
          <xdr:row>90</xdr:row>
          <xdr:rowOff>95250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1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Direct Read Gauges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89</xdr:row>
          <xdr:rowOff>38100</xdr:rowOff>
        </xdr:from>
        <xdr:to>
          <xdr:col>12</xdr:col>
          <xdr:colOff>238125</xdr:colOff>
          <xdr:row>90</xdr:row>
          <xdr:rowOff>95250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1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Calculation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89</xdr:row>
          <xdr:rowOff>38100</xdr:rowOff>
        </xdr:from>
        <xdr:to>
          <xdr:col>13</xdr:col>
          <xdr:colOff>495300</xdr:colOff>
          <xdr:row>90</xdr:row>
          <xdr:rowOff>95250</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1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Meters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57150</xdr:rowOff>
        </xdr:from>
        <xdr:to>
          <xdr:col>4</xdr:col>
          <xdr:colOff>76200</xdr:colOff>
          <xdr:row>90</xdr:row>
          <xdr:rowOff>114300</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1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Compound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89</xdr:row>
          <xdr:rowOff>76200</xdr:rowOff>
        </xdr:from>
        <xdr:to>
          <xdr:col>6</xdr:col>
          <xdr:colOff>47625</xdr:colOff>
          <xdr:row>90</xdr:row>
          <xdr:rowOff>123825</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1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Well Vaults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89</xdr:row>
          <xdr:rowOff>76200</xdr:rowOff>
        </xdr:from>
        <xdr:to>
          <xdr:col>7</xdr:col>
          <xdr:colOff>95250</xdr:colOff>
          <xdr:row>90</xdr:row>
          <xdr:rowOff>133350</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1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Meters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86</xdr:row>
          <xdr:rowOff>38100</xdr:rowOff>
        </xdr:from>
        <xdr:to>
          <xdr:col>11</xdr:col>
          <xdr:colOff>419100</xdr:colOff>
          <xdr:row>87</xdr:row>
          <xdr:rowOff>95250</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1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Inside Trailer/Building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86</xdr:row>
          <xdr:rowOff>38100</xdr:rowOff>
        </xdr:from>
        <xdr:to>
          <xdr:col>13</xdr:col>
          <xdr:colOff>276225</xdr:colOff>
          <xdr:row>87</xdr:row>
          <xdr:rowOff>95250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1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Outside Enclosure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66675</xdr:rowOff>
        </xdr:from>
        <xdr:to>
          <xdr:col>5</xdr:col>
          <xdr:colOff>228600</xdr:colOff>
          <xdr:row>108</xdr:row>
          <xdr:rowOff>38100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1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Carbon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106</xdr:row>
          <xdr:rowOff>66675</xdr:rowOff>
        </xdr:from>
        <xdr:to>
          <xdr:col>7</xdr:col>
          <xdr:colOff>66675</xdr:colOff>
          <xdr:row>108</xdr:row>
          <xdr:rowOff>38100</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1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Chemical Treat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106</xdr:row>
          <xdr:rowOff>66675</xdr:rowOff>
        </xdr:from>
        <xdr:to>
          <xdr:col>8</xdr:col>
          <xdr:colOff>209550</xdr:colOff>
          <xdr:row>108</xdr:row>
          <xdr:rowOff>38100</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1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106</xdr:row>
          <xdr:rowOff>66675</xdr:rowOff>
        </xdr:from>
        <xdr:to>
          <xdr:col>9</xdr:col>
          <xdr:colOff>495300</xdr:colOff>
          <xdr:row>108</xdr:row>
          <xdr:rowOff>38100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1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106</xdr:row>
          <xdr:rowOff>66675</xdr:rowOff>
        </xdr:from>
        <xdr:to>
          <xdr:col>10</xdr:col>
          <xdr:colOff>409575</xdr:colOff>
          <xdr:row>108</xdr:row>
          <xdr:rowOff>38100</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1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113</xdr:row>
          <xdr:rowOff>76200</xdr:rowOff>
        </xdr:from>
        <xdr:to>
          <xdr:col>6</xdr:col>
          <xdr:colOff>95250</xdr:colOff>
          <xdr:row>115</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1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Infiltration Gallery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113</xdr:row>
          <xdr:rowOff>76200</xdr:rowOff>
        </xdr:from>
        <xdr:to>
          <xdr:col>7</xdr:col>
          <xdr:colOff>676275</xdr:colOff>
          <xdr:row>115</xdr:row>
          <xdr:rowOff>28575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1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External Tank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113</xdr:row>
          <xdr:rowOff>76200</xdr:rowOff>
        </xdr:from>
        <xdr:to>
          <xdr:col>10</xdr:col>
          <xdr:colOff>419100</xdr:colOff>
          <xdr:row>115</xdr:row>
          <xdr:rowOff>28575</xdr:rowOff>
        </xdr:to>
        <xdr:sp macro="" textlink="">
          <xdr:nvSpPr>
            <xdr:cNvPr id="24636" name="Check Box 60" hidden="1">
              <a:extLst>
                <a:ext uri="{63B3BB69-23CF-44E3-9099-C40C66FF867C}">
                  <a14:compatExt spid="_x0000_s24636"/>
                </a:ext>
                <a:ext uri="{FF2B5EF4-FFF2-40B4-BE49-F238E27FC236}">
                  <a16:creationId xmlns:a16="http://schemas.microsoft.com/office/drawing/2014/main" id="{00000000-0008-0000-01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Surface Water/NPDES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113</xdr:row>
          <xdr:rowOff>76200</xdr:rowOff>
        </xdr:from>
        <xdr:to>
          <xdr:col>12</xdr:col>
          <xdr:colOff>438150</xdr:colOff>
          <xdr:row>115</xdr:row>
          <xdr:rowOff>28575</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1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Sanitary Sewer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57150</xdr:rowOff>
        </xdr:from>
        <xdr:to>
          <xdr:col>6</xdr:col>
          <xdr:colOff>85725</xdr:colOff>
          <xdr:row>117</xdr:row>
          <xdr:rowOff>9525</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1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Injection Well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115</xdr:row>
          <xdr:rowOff>47625</xdr:rowOff>
        </xdr:from>
        <xdr:to>
          <xdr:col>7</xdr:col>
          <xdr:colOff>85725</xdr:colOff>
          <xdr:row>117</xdr:row>
          <xdr:rowOff>0</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1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122</xdr:row>
          <xdr:rowOff>123825</xdr:rowOff>
        </xdr:from>
        <xdr:to>
          <xdr:col>8</xdr:col>
          <xdr:colOff>533400</xdr:colOff>
          <xdr:row>124</xdr:row>
          <xdr:rowOff>9525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1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123825</xdr:rowOff>
        </xdr:from>
        <xdr:to>
          <xdr:col>9</xdr:col>
          <xdr:colOff>485775</xdr:colOff>
          <xdr:row>124</xdr:row>
          <xdr:rowOff>9525</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1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Unsat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123</xdr:row>
          <xdr:rowOff>123825</xdr:rowOff>
        </xdr:from>
        <xdr:to>
          <xdr:col>8</xdr:col>
          <xdr:colOff>533400</xdr:colOff>
          <xdr:row>125</xdr:row>
          <xdr:rowOff>9525</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1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124</xdr:row>
          <xdr:rowOff>123825</xdr:rowOff>
        </xdr:from>
        <xdr:to>
          <xdr:col>8</xdr:col>
          <xdr:colOff>533400</xdr:colOff>
          <xdr:row>126</xdr:row>
          <xdr:rowOff>9525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1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123</xdr:row>
          <xdr:rowOff>123825</xdr:rowOff>
        </xdr:from>
        <xdr:to>
          <xdr:col>9</xdr:col>
          <xdr:colOff>485775</xdr:colOff>
          <xdr:row>125</xdr:row>
          <xdr:rowOff>9525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1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Unsat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124</xdr:row>
          <xdr:rowOff>133350</xdr:rowOff>
        </xdr:from>
        <xdr:to>
          <xdr:col>9</xdr:col>
          <xdr:colOff>495300</xdr:colOff>
          <xdr:row>126</xdr:row>
          <xdr:rowOff>19050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1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Unsat</a:t>
              </a:r>
            </a:p>
          </xdr:txBody>
        </xdr:sp>
        <xdr:clientData/>
      </xdr:twoCellAnchor>
    </mc:Choice>
    <mc:Fallback/>
  </mc:AlternateContent>
  <xdr:twoCellAnchor>
    <xdr:from>
      <xdr:col>3</xdr:col>
      <xdr:colOff>0</xdr:colOff>
      <xdr:row>165</xdr:row>
      <xdr:rowOff>38100</xdr:rowOff>
    </xdr:from>
    <xdr:to>
      <xdr:col>13</xdr:col>
      <xdr:colOff>676275</xdr:colOff>
      <xdr:row>170</xdr:row>
      <xdr:rowOff>123825</xdr:rowOff>
    </xdr:to>
    <xdr:sp macro="" textlink="">
      <xdr:nvSpPr>
        <xdr:cNvPr id="75" name="Text Box 298" title="Comments text box">
          <a:extLst>
            <a:ext uri="{FF2B5EF4-FFF2-40B4-BE49-F238E27FC236}">
              <a16:creationId xmlns:a16="http://schemas.microsoft.com/office/drawing/2014/main" id="{00000000-0008-0000-0100-00004B000000}"/>
            </a:ext>
          </a:extLst>
        </xdr:cNvPr>
        <xdr:cNvSpPr txBox="1">
          <a:spLocks noChangeArrowheads="1"/>
        </xdr:cNvSpPr>
      </xdr:nvSpPr>
      <xdr:spPr bwMode="auto">
        <a:xfrm>
          <a:off x="1543050" y="26755725"/>
          <a:ext cx="5657850" cy="895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38100</xdr:colOff>
      <xdr:row>171</xdr:row>
      <xdr:rowOff>0</xdr:rowOff>
    </xdr:from>
    <xdr:to>
      <xdr:col>13</xdr:col>
      <xdr:colOff>1752600</xdr:colOff>
      <xdr:row>171</xdr:row>
      <xdr:rowOff>0</xdr:rowOff>
    </xdr:to>
    <xdr:sp macro="" textlink="">
      <xdr:nvSpPr>
        <xdr:cNvPr id="76" name="Text Box 2" descr="decorative figure">
          <a:extLst>
            <a:ext uri="{FF2B5EF4-FFF2-40B4-BE49-F238E27FC236}">
              <a16:creationId xmlns:a16="http://schemas.microsoft.com/office/drawing/2014/main" id="{00000000-0008-0000-0100-00004C000000}"/>
            </a:ext>
          </a:extLst>
        </xdr:cNvPr>
        <xdr:cNvSpPr txBox="1">
          <a:spLocks noChangeArrowheads="1"/>
        </xdr:cNvSpPr>
      </xdr:nvSpPr>
      <xdr:spPr bwMode="auto">
        <a:xfrm>
          <a:off x="1581150" y="27689175"/>
          <a:ext cx="56197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219075</xdr:colOff>
          <xdr:row>144</xdr:row>
          <xdr:rowOff>0</xdr:rowOff>
        </xdr:from>
        <xdr:to>
          <xdr:col>10</xdr:col>
          <xdr:colOff>161925</xdr:colOff>
          <xdr:row>145</xdr:row>
          <xdr:rowOff>28575</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1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144</xdr:row>
          <xdr:rowOff>0</xdr:rowOff>
        </xdr:from>
        <xdr:to>
          <xdr:col>11</xdr:col>
          <xdr:colOff>123825</xdr:colOff>
          <xdr:row>145</xdr:row>
          <xdr:rowOff>28575</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1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144</xdr:row>
          <xdr:rowOff>0</xdr:rowOff>
        </xdr:from>
        <xdr:to>
          <xdr:col>13</xdr:col>
          <xdr:colOff>371475</xdr:colOff>
          <xdr:row>145</xdr:row>
          <xdr:rowOff>28575</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1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 not on 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127</xdr:row>
          <xdr:rowOff>0</xdr:rowOff>
        </xdr:from>
        <xdr:to>
          <xdr:col>8</xdr:col>
          <xdr:colOff>542925</xdr:colOff>
          <xdr:row>128</xdr:row>
          <xdr:rowOff>28575</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1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127</xdr:row>
          <xdr:rowOff>0</xdr:rowOff>
        </xdr:from>
        <xdr:to>
          <xdr:col>10</xdr:col>
          <xdr:colOff>76200</xdr:colOff>
          <xdr:row>128</xdr:row>
          <xdr:rowOff>28575</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1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128</xdr:row>
          <xdr:rowOff>19050</xdr:rowOff>
        </xdr:from>
        <xdr:to>
          <xdr:col>9</xdr:col>
          <xdr:colOff>400050</xdr:colOff>
          <xdr:row>130</xdr:row>
          <xdr:rowOff>19050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1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128</xdr:row>
          <xdr:rowOff>19050</xdr:rowOff>
        </xdr:from>
        <xdr:to>
          <xdr:col>10</xdr:col>
          <xdr:colOff>333375</xdr:colOff>
          <xdr:row>130</xdr:row>
          <xdr:rowOff>19050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1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1</xdr:col>
      <xdr:colOff>152400</xdr:colOff>
      <xdr:row>127</xdr:row>
      <xdr:rowOff>0</xdr:rowOff>
    </xdr:from>
    <xdr:to>
      <xdr:col>1</xdr:col>
      <xdr:colOff>152400</xdr:colOff>
      <xdr:row>127</xdr:row>
      <xdr:rowOff>0</xdr:rowOff>
    </xdr:to>
    <xdr:sp macro="" textlink="">
      <xdr:nvSpPr>
        <xdr:cNvPr id="84" name="Line 307" title="comments">
          <a:extLst>
            <a:ext uri="{FF2B5EF4-FFF2-40B4-BE49-F238E27FC236}">
              <a16:creationId xmlns:a16="http://schemas.microsoft.com/office/drawing/2014/main" id="{00000000-0008-0000-0100-000054000000}"/>
            </a:ext>
          </a:extLst>
        </xdr:cNvPr>
        <xdr:cNvSpPr>
          <a:spLocks noChangeShapeType="1"/>
        </xdr:cNvSpPr>
      </xdr:nvSpPr>
      <xdr:spPr bwMode="auto">
        <a:xfrm>
          <a:off x="666750" y="20564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135</xdr:row>
      <xdr:rowOff>38100</xdr:rowOff>
    </xdr:from>
    <xdr:to>
      <xdr:col>13</xdr:col>
      <xdr:colOff>676275</xdr:colOff>
      <xdr:row>140</xdr:row>
      <xdr:rowOff>123825</xdr:rowOff>
    </xdr:to>
    <xdr:sp macro="" textlink="">
      <xdr:nvSpPr>
        <xdr:cNvPr id="85" name="Text Box 308" title="Comments text box">
          <a:extLst>
            <a:ext uri="{FF2B5EF4-FFF2-40B4-BE49-F238E27FC236}">
              <a16:creationId xmlns:a16="http://schemas.microsoft.com/office/drawing/2014/main" id="{00000000-0008-0000-0100-000055000000}"/>
            </a:ext>
          </a:extLst>
        </xdr:cNvPr>
        <xdr:cNvSpPr txBox="1">
          <a:spLocks noChangeArrowheads="1"/>
        </xdr:cNvSpPr>
      </xdr:nvSpPr>
      <xdr:spPr bwMode="auto">
        <a:xfrm>
          <a:off x="1543050" y="21897975"/>
          <a:ext cx="5657850" cy="895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438150</xdr:colOff>
          <xdr:row>20</xdr:row>
          <xdr:rowOff>57150</xdr:rowOff>
        </xdr:from>
        <xdr:to>
          <xdr:col>5</xdr:col>
          <xdr:colOff>333375</xdr:colOff>
          <xdr:row>22</xdr:row>
          <xdr:rowOff>0</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1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57150</xdr:rowOff>
        </xdr:from>
        <xdr:to>
          <xdr:col>6</xdr:col>
          <xdr:colOff>295275</xdr:colOff>
          <xdr:row>22</xdr:row>
          <xdr:rowOff>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1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128</xdr:row>
          <xdr:rowOff>19050</xdr:rowOff>
        </xdr:from>
        <xdr:to>
          <xdr:col>3</xdr:col>
          <xdr:colOff>238125</xdr:colOff>
          <xdr:row>130</xdr:row>
          <xdr:rowOff>19050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1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Carbon Vessel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132</xdr:row>
          <xdr:rowOff>123825</xdr:rowOff>
        </xdr:from>
        <xdr:to>
          <xdr:col>3</xdr:col>
          <xdr:colOff>419100</xdr:colOff>
          <xdr:row>134</xdr:row>
          <xdr:rowOff>9525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1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Thermal Oxidizer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132</xdr:row>
          <xdr:rowOff>123825</xdr:rowOff>
        </xdr:from>
        <xdr:to>
          <xdr:col>5</xdr:col>
          <xdr:colOff>419100</xdr:colOff>
          <xdr:row>134</xdr:row>
          <xdr:rowOff>9525</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1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Catalytic Oxidizer</a:t>
              </a:r>
            </a:p>
          </xdr:txBody>
        </xdr:sp>
        <xdr:clientData/>
      </xdr:twoCellAnchor>
    </mc:Choice>
    <mc:Fallback/>
  </mc:AlternateContent>
  <xdr:twoCellAnchor>
    <xdr:from>
      <xdr:col>3</xdr:col>
      <xdr:colOff>0</xdr:colOff>
      <xdr:row>191</xdr:row>
      <xdr:rowOff>38100</xdr:rowOff>
    </xdr:from>
    <xdr:to>
      <xdr:col>13</xdr:col>
      <xdr:colOff>676275</xdr:colOff>
      <xdr:row>196</xdr:row>
      <xdr:rowOff>123825</xdr:rowOff>
    </xdr:to>
    <xdr:sp macro="" textlink="">
      <xdr:nvSpPr>
        <xdr:cNvPr id="91" name="Text Box 314" title="comments box">
          <a:extLst>
            <a:ext uri="{FF2B5EF4-FFF2-40B4-BE49-F238E27FC236}">
              <a16:creationId xmlns:a16="http://schemas.microsoft.com/office/drawing/2014/main" id="{00000000-0008-0000-0100-00005B000000}"/>
            </a:ext>
          </a:extLst>
        </xdr:cNvPr>
        <xdr:cNvSpPr txBox="1">
          <a:spLocks noChangeArrowheads="1"/>
        </xdr:cNvSpPr>
      </xdr:nvSpPr>
      <xdr:spPr bwMode="auto">
        <a:xfrm>
          <a:off x="1543050" y="30965775"/>
          <a:ext cx="5657850" cy="895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19050</xdr:colOff>
          <xdr:row>108</xdr:row>
          <xdr:rowOff>104775</xdr:rowOff>
        </xdr:from>
        <xdr:to>
          <xdr:col>5</xdr:col>
          <xdr:colOff>228600</xdr:colOff>
          <xdr:row>110</xdr:row>
          <xdr:rowOff>28575</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1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Air Stripper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57150</xdr:colOff>
      <xdr:row>3</xdr:row>
      <xdr:rowOff>0</xdr:rowOff>
    </xdr:from>
    <xdr:to>
      <xdr:col>8</xdr:col>
      <xdr:colOff>1695450</xdr:colOff>
      <xdr:row>3</xdr:row>
      <xdr:rowOff>0</xdr:rowOff>
    </xdr:to>
    <xdr:sp macro="" textlink="">
      <xdr:nvSpPr>
        <xdr:cNvPr id="7191" name="Text Box 1" title="decorative figure">
          <a:extLst>
            <a:ext uri="{FF2B5EF4-FFF2-40B4-BE49-F238E27FC236}">
              <a16:creationId xmlns:a16="http://schemas.microsoft.com/office/drawing/2014/main" id="{00000000-0008-0000-0200-0000171C0000}"/>
            </a:ext>
          </a:extLst>
        </xdr:cNvPr>
        <xdr:cNvSpPr txBox="1">
          <a:spLocks noChangeArrowheads="1"/>
        </xdr:cNvSpPr>
      </xdr:nvSpPr>
      <xdr:spPr bwMode="auto">
        <a:xfrm>
          <a:off x="838200" y="495300"/>
          <a:ext cx="54292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38100</xdr:colOff>
      <xdr:row>37</xdr:row>
      <xdr:rowOff>66675</xdr:rowOff>
    </xdr:from>
    <xdr:to>
      <xdr:col>8</xdr:col>
      <xdr:colOff>1838325</xdr:colOff>
      <xdr:row>37</xdr:row>
      <xdr:rowOff>2247900</xdr:rowOff>
    </xdr:to>
    <xdr:sp macro="" textlink="">
      <xdr:nvSpPr>
        <xdr:cNvPr id="7192" name="Text Box 2" title="note box">
          <a:extLst>
            <a:ext uri="{FF2B5EF4-FFF2-40B4-BE49-F238E27FC236}">
              <a16:creationId xmlns:a16="http://schemas.microsoft.com/office/drawing/2014/main" id="{00000000-0008-0000-0200-0000181C0000}"/>
            </a:ext>
          </a:extLst>
        </xdr:cNvPr>
        <xdr:cNvSpPr txBox="1">
          <a:spLocks noChangeArrowheads="1"/>
        </xdr:cNvSpPr>
      </xdr:nvSpPr>
      <xdr:spPr bwMode="auto">
        <a:xfrm>
          <a:off x="819150" y="6315075"/>
          <a:ext cx="5591175" cy="21812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2</xdr:row>
          <xdr:rowOff>0</xdr:rowOff>
        </xdr:from>
        <xdr:to>
          <xdr:col>15</xdr:col>
          <xdr:colOff>447675</xdr:colOff>
          <xdr:row>4</xdr:row>
          <xdr:rowOff>0</xdr:rowOff>
        </xdr:to>
        <xdr:sp macro="" textlink="">
          <xdr:nvSpPr>
            <xdr:cNvPr id="21505" name="CB1" descr="instructions"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0</xdr:col>
      <xdr:colOff>123825</xdr:colOff>
      <xdr:row>51</xdr:row>
      <xdr:rowOff>0</xdr:rowOff>
    </xdr:from>
    <xdr:to>
      <xdr:col>2</xdr:col>
      <xdr:colOff>409575</xdr:colOff>
      <xdr:row>51</xdr:row>
      <xdr:rowOff>0</xdr:rowOff>
    </xdr:to>
    <xdr:pic>
      <xdr:nvPicPr>
        <xdr:cNvPr id="4" name="Picture 4" descr="WRSCompassFinalLogo">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686800"/>
          <a:ext cx="1524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590550</xdr:colOff>
      <xdr:row>51</xdr:row>
      <xdr:rowOff>0</xdr:rowOff>
    </xdr:from>
    <xdr:to>
      <xdr:col>9</xdr:col>
      <xdr:colOff>19050</xdr:colOff>
      <xdr:row>51</xdr:row>
      <xdr:rowOff>0</xdr:rowOff>
    </xdr:to>
    <xdr:sp macro="" textlink="">
      <xdr:nvSpPr>
        <xdr:cNvPr id="6" name="Rectangle 6" title="decorative figure">
          <a:extLst>
            <a:ext uri="{FF2B5EF4-FFF2-40B4-BE49-F238E27FC236}">
              <a16:creationId xmlns:a16="http://schemas.microsoft.com/office/drawing/2014/main" id="{00000000-0008-0000-0400-000006000000}"/>
            </a:ext>
          </a:extLst>
        </xdr:cNvPr>
        <xdr:cNvSpPr>
          <a:spLocks noChangeArrowheads="1"/>
        </xdr:cNvSpPr>
      </xdr:nvSpPr>
      <xdr:spPr bwMode="auto">
        <a:xfrm>
          <a:off x="590550" y="8686800"/>
          <a:ext cx="4629150" cy="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123825</xdr:colOff>
      <xdr:row>51</xdr:row>
      <xdr:rowOff>0</xdr:rowOff>
    </xdr:from>
    <xdr:to>
      <xdr:col>2</xdr:col>
      <xdr:colOff>409575</xdr:colOff>
      <xdr:row>51</xdr:row>
      <xdr:rowOff>0</xdr:rowOff>
    </xdr:to>
    <xdr:pic>
      <xdr:nvPicPr>
        <xdr:cNvPr id="7" name="Picture 7" descr="WRSCompassFinalLogo">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686800"/>
          <a:ext cx="1524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600075</xdr:colOff>
      <xdr:row>51</xdr:row>
      <xdr:rowOff>0</xdr:rowOff>
    </xdr:from>
    <xdr:to>
      <xdr:col>9</xdr:col>
      <xdr:colOff>28575</xdr:colOff>
      <xdr:row>51</xdr:row>
      <xdr:rowOff>0</xdr:rowOff>
    </xdr:to>
    <xdr:sp macro="" textlink="">
      <xdr:nvSpPr>
        <xdr:cNvPr id="8" name="Rectangle 8" title="decorative figure">
          <a:extLst>
            <a:ext uri="{FF2B5EF4-FFF2-40B4-BE49-F238E27FC236}">
              <a16:creationId xmlns:a16="http://schemas.microsoft.com/office/drawing/2014/main" id="{00000000-0008-0000-0400-000008000000}"/>
            </a:ext>
          </a:extLst>
        </xdr:cNvPr>
        <xdr:cNvSpPr>
          <a:spLocks noChangeArrowheads="1"/>
        </xdr:cNvSpPr>
      </xdr:nvSpPr>
      <xdr:spPr bwMode="auto">
        <a:xfrm>
          <a:off x="600075" y="8686800"/>
          <a:ext cx="4629150" cy="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590550</xdr:colOff>
      <xdr:row>51</xdr:row>
      <xdr:rowOff>0</xdr:rowOff>
    </xdr:from>
    <xdr:to>
      <xdr:col>9</xdr:col>
      <xdr:colOff>19050</xdr:colOff>
      <xdr:row>51</xdr:row>
      <xdr:rowOff>0</xdr:rowOff>
    </xdr:to>
    <xdr:sp macro="" textlink="">
      <xdr:nvSpPr>
        <xdr:cNvPr id="9" name="Rectangle 9" title="decorative figure">
          <a:extLst>
            <a:ext uri="{FF2B5EF4-FFF2-40B4-BE49-F238E27FC236}">
              <a16:creationId xmlns:a16="http://schemas.microsoft.com/office/drawing/2014/main" id="{00000000-0008-0000-0400-000009000000}"/>
            </a:ext>
          </a:extLst>
        </xdr:cNvPr>
        <xdr:cNvSpPr>
          <a:spLocks noChangeArrowheads="1"/>
        </xdr:cNvSpPr>
      </xdr:nvSpPr>
      <xdr:spPr bwMode="auto">
        <a:xfrm>
          <a:off x="590550" y="8686800"/>
          <a:ext cx="4629150" cy="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45</xdr:row>
      <xdr:rowOff>38100</xdr:rowOff>
    </xdr:from>
    <xdr:to>
      <xdr:col>2</xdr:col>
      <xdr:colOff>285750</xdr:colOff>
      <xdr:row>45</xdr:row>
      <xdr:rowOff>38100</xdr:rowOff>
    </xdr:to>
    <xdr:pic>
      <xdr:nvPicPr>
        <xdr:cNvPr id="10" name="Picture 10" descr="WRSCompassFinalLogo">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1900"/>
          <a:ext cx="1524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11</xdr:col>
          <xdr:colOff>123825</xdr:colOff>
          <xdr:row>52</xdr:row>
          <xdr:rowOff>161925</xdr:rowOff>
        </xdr:from>
        <xdr:to>
          <xdr:col>15</xdr:col>
          <xdr:colOff>419100</xdr:colOff>
          <xdr:row>54</xdr:row>
          <xdr:rowOff>152400</xdr:rowOff>
        </xdr:to>
        <xdr:sp macro="" textlink="">
          <xdr:nvSpPr>
            <xdr:cNvPr id="21506" name="CB2" descr="instructions"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103</xdr:row>
          <xdr:rowOff>152400</xdr:rowOff>
        </xdr:from>
        <xdr:to>
          <xdr:col>15</xdr:col>
          <xdr:colOff>419100</xdr:colOff>
          <xdr:row>105</xdr:row>
          <xdr:rowOff>95250</xdr:rowOff>
        </xdr:to>
        <xdr:sp macro="" textlink="">
          <xdr:nvSpPr>
            <xdr:cNvPr id="21507" name="CB3" descr="instructions"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155</xdr:row>
          <xdr:rowOff>57150</xdr:rowOff>
        </xdr:from>
        <xdr:to>
          <xdr:col>15</xdr:col>
          <xdr:colOff>552450</xdr:colOff>
          <xdr:row>157</xdr:row>
          <xdr:rowOff>0</xdr:rowOff>
        </xdr:to>
        <xdr:sp macro="" textlink="">
          <xdr:nvSpPr>
            <xdr:cNvPr id="21508" name="CB4" descr="instructions" hidden="1">
              <a:extLst>
                <a:ext uri="{63B3BB69-23CF-44E3-9099-C40C66FF867C}">
                  <a14:compatExt spid="_x0000_s21508"/>
                </a:ext>
                <a:ext uri="{FF2B5EF4-FFF2-40B4-BE49-F238E27FC236}">
                  <a16:creationId xmlns:a16="http://schemas.microsoft.com/office/drawing/2014/main" id="{00000000-0008-0000-04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0</xdr:col>
      <xdr:colOff>95250</xdr:colOff>
      <xdr:row>45</xdr:row>
      <xdr:rowOff>38100</xdr:rowOff>
    </xdr:from>
    <xdr:to>
      <xdr:col>1</xdr:col>
      <xdr:colOff>285750</xdr:colOff>
      <xdr:row>47</xdr:row>
      <xdr:rowOff>161925</xdr:rowOff>
    </xdr:to>
    <xdr:pic>
      <xdr:nvPicPr>
        <xdr:cNvPr id="15" name="Picture 19" descr="print%20size%20greyscale">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7581900"/>
          <a:ext cx="809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96</xdr:row>
      <xdr:rowOff>38100</xdr:rowOff>
    </xdr:from>
    <xdr:to>
      <xdr:col>1</xdr:col>
      <xdr:colOff>285750</xdr:colOff>
      <xdr:row>98</xdr:row>
      <xdr:rowOff>161925</xdr:rowOff>
    </xdr:to>
    <xdr:pic>
      <xdr:nvPicPr>
        <xdr:cNvPr id="16" name="Picture 20" descr="print%20size%20greyscale">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6316325"/>
          <a:ext cx="809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148</xdr:row>
      <xdr:rowOff>38100</xdr:rowOff>
    </xdr:from>
    <xdr:to>
      <xdr:col>1</xdr:col>
      <xdr:colOff>285750</xdr:colOff>
      <xdr:row>150</xdr:row>
      <xdr:rowOff>161925</xdr:rowOff>
    </xdr:to>
    <xdr:pic>
      <xdr:nvPicPr>
        <xdr:cNvPr id="17" name="Picture 21" descr="print%20size%20greyscale">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25050750"/>
          <a:ext cx="809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200</xdr:row>
      <xdr:rowOff>38100</xdr:rowOff>
    </xdr:from>
    <xdr:to>
      <xdr:col>1</xdr:col>
      <xdr:colOff>285750</xdr:colOff>
      <xdr:row>202</xdr:row>
      <xdr:rowOff>161925</xdr:rowOff>
    </xdr:to>
    <xdr:pic>
      <xdr:nvPicPr>
        <xdr:cNvPr id="18" name="Picture 22" descr="print%20size%20greyscale">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33785175"/>
          <a:ext cx="809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438150</xdr:colOff>
      <xdr:row>4</xdr:row>
      <xdr:rowOff>76200</xdr:rowOff>
    </xdr:from>
    <xdr:to>
      <xdr:col>0</xdr:col>
      <xdr:colOff>5905500</xdr:colOff>
      <xdr:row>4</xdr:row>
      <xdr:rowOff>3048000</xdr:rowOff>
    </xdr:to>
    <xdr:sp macro="" textlink="">
      <xdr:nvSpPr>
        <xdr:cNvPr id="8193" name="Text Box 1">
          <a:extLst>
            <a:ext uri="{FF2B5EF4-FFF2-40B4-BE49-F238E27FC236}">
              <a16:creationId xmlns:a16="http://schemas.microsoft.com/office/drawing/2014/main" id="{00000000-0008-0000-0500-000001200000}"/>
            </a:ext>
          </a:extLst>
        </xdr:cNvPr>
        <xdr:cNvSpPr txBox="1">
          <a:spLocks noChangeArrowheads="1"/>
        </xdr:cNvSpPr>
      </xdr:nvSpPr>
      <xdr:spPr bwMode="auto">
        <a:xfrm>
          <a:off x="438150" y="723900"/>
          <a:ext cx="5467350" cy="29718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SCFM is automatically calculated using the Ideal Gas Law based on the ACFM (indicated CFM on the meter), the pressure at the flow measuring device, and the temperature of the gas.  Units are </a:t>
          </a:r>
          <a:r>
            <a:rPr lang="en-US" sz="1000" b="1" i="0" strike="noStrike">
              <a:solidFill>
                <a:srgbClr val="000000"/>
              </a:solidFill>
              <a:latin typeface="Arial"/>
              <a:cs typeface="Arial"/>
            </a:rPr>
            <a:t>CFM for flow</a:t>
          </a:r>
          <a:r>
            <a:rPr lang="en-US" sz="1000" b="0" i="0" strike="noStrike">
              <a:solidFill>
                <a:srgbClr val="000000"/>
              </a:solidFill>
              <a:latin typeface="Arial"/>
              <a:cs typeface="Arial"/>
            </a:rPr>
            <a:t>, </a:t>
          </a:r>
          <a:r>
            <a:rPr lang="en-US" sz="1000" b="1" i="0" strike="noStrike">
              <a:solidFill>
                <a:srgbClr val="000000"/>
              </a:solidFill>
              <a:latin typeface="Arial"/>
              <a:cs typeface="Arial"/>
            </a:rPr>
            <a:t>psig for pressure</a:t>
          </a:r>
          <a:r>
            <a:rPr lang="en-US" sz="1000" b="0" i="0" strike="noStrike">
              <a:solidFill>
                <a:srgbClr val="000000"/>
              </a:solidFill>
              <a:latin typeface="Arial"/>
              <a:cs typeface="Arial"/>
            </a:rPr>
            <a:t>, </a:t>
          </a:r>
          <a:r>
            <a:rPr lang="en-US" sz="1000" b="1" i="0" strike="noStrike">
              <a:solidFill>
                <a:srgbClr val="000000"/>
              </a:solidFill>
              <a:latin typeface="Arial"/>
              <a:cs typeface="Arial"/>
            </a:rPr>
            <a:t>inches of WC</a:t>
          </a:r>
          <a:r>
            <a:rPr lang="en-US" sz="1000" b="0" i="0" strike="noStrike">
              <a:solidFill>
                <a:srgbClr val="000000"/>
              </a:solidFill>
              <a:latin typeface="Arial"/>
              <a:cs typeface="Arial"/>
            </a:rPr>
            <a:t> for vacuum, and </a:t>
          </a:r>
          <a:r>
            <a:rPr lang="en-US" sz="1000" b="1" i="0" strike="noStrike">
              <a:solidFill>
                <a:srgbClr val="000000"/>
              </a:solidFill>
              <a:latin typeface="Arial"/>
              <a:cs typeface="Arial"/>
            </a:rPr>
            <a:t>degrees F</a:t>
          </a:r>
          <a:r>
            <a:rPr lang="en-US" sz="1000" b="0" i="0" strike="noStrike">
              <a:solidFill>
                <a:srgbClr val="000000"/>
              </a:solidFill>
              <a:latin typeface="Arial"/>
              <a:cs typeface="Arial"/>
            </a:rPr>
            <a:t> for temperature.  If no value is entered into the pressure or temperature boxes, the calculation assumes a value of 0 psi (or 0" WC vacuum) for the pressure (or vacuum) and 0°F for the temperature.</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Alternate formulas are provided for Dwyer Piot tubes and direct read flow meters.</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Standard pressure for SCFM is 14.7 psia and standard temperature is 60°F.</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One of the following values must be entered into the ACFM box if a pressure (vacuum) or temperature is entered into a box on the same line:</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NG (No Gauge)</a:t>
          </a:r>
        </a:p>
        <a:p>
          <a:pPr algn="l" rtl="0">
            <a:defRPr sz="1000"/>
          </a:pPr>
          <a:r>
            <a:rPr lang="en-US" sz="1000" b="0" i="0" strike="noStrike">
              <a:solidFill>
                <a:srgbClr val="000000"/>
              </a:solidFill>
              <a:latin typeface="Arial"/>
              <a:cs typeface="Arial"/>
            </a:rPr>
            <a:t>M (Malfuntion gauge)</a:t>
          </a:r>
        </a:p>
        <a:p>
          <a:pPr algn="l" rtl="0">
            <a:defRPr sz="1000"/>
          </a:pPr>
          <a:r>
            <a:rPr lang="en-US" sz="1000" b="0" i="0" strike="noStrike">
              <a:solidFill>
                <a:srgbClr val="000000"/>
              </a:solidFill>
              <a:latin typeface="Arial"/>
              <a:cs typeface="Arial"/>
            </a:rPr>
            <a:t>I (Inaccessible gauge)</a:t>
          </a:r>
        </a:p>
        <a:p>
          <a:pPr algn="l" rtl="0">
            <a:defRPr sz="1000"/>
          </a:pPr>
          <a:r>
            <a:rPr lang="en-US" sz="1000" b="0" i="0" strike="noStrike">
              <a:solidFill>
                <a:srgbClr val="000000"/>
              </a:solidFill>
              <a:latin typeface="Arial"/>
              <a:cs typeface="Arial"/>
            </a:rPr>
            <a:t>a value for ACFM</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41</xdr:row>
      <xdr:rowOff>0</xdr:rowOff>
    </xdr:from>
    <xdr:to>
      <xdr:col>5</xdr:col>
      <xdr:colOff>1790700</xdr:colOff>
      <xdr:row>41</xdr:row>
      <xdr:rowOff>0</xdr:rowOff>
    </xdr:to>
    <xdr:sp macro="" textlink="">
      <xdr:nvSpPr>
        <xdr:cNvPr id="10263" name="Text Box 1" title="decorative figure">
          <a:extLst>
            <a:ext uri="{FF2B5EF4-FFF2-40B4-BE49-F238E27FC236}">
              <a16:creationId xmlns:a16="http://schemas.microsoft.com/office/drawing/2014/main" id="{00000000-0008-0000-0600-000017280000}"/>
            </a:ext>
          </a:extLst>
        </xdr:cNvPr>
        <xdr:cNvSpPr txBox="1">
          <a:spLocks noChangeArrowheads="1"/>
        </xdr:cNvSpPr>
      </xdr:nvSpPr>
      <xdr:spPr bwMode="auto">
        <a:xfrm>
          <a:off x="57150" y="7553325"/>
          <a:ext cx="46291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38100</xdr:colOff>
      <xdr:row>41</xdr:row>
      <xdr:rowOff>0</xdr:rowOff>
    </xdr:from>
    <xdr:to>
      <xdr:col>5</xdr:col>
      <xdr:colOff>1752600</xdr:colOff>
      <xdr:row>41</xdr:row>
      <xdr:rowOff>0</xdr:rowOff>
    </xdr:to>
    <xdr:sp macro="" textlink="">
      <xdr:nvSpPr>
        <xdr:cNvPr id="10264" name="Text Box 2" title="decorative figure">
          <a:extLst>
            <a:ext uri="{FF2B5EF4-FFF2-40B4-BE49-F238E27FC236}">
              <a16:creationId xmlns:a16="http://schemas.microsoft.com/office/drawing/2014/main" id="{00000000-0008-0000-0600-000018280000}"/>
            </a:ext>
          </a:extLst>
        </xdr:cNvPr>
        <xdr:cNvSpPr txBox="1">
          <a:spLocks noChangeArrowheads="1"/>
        </xdr:cNvSpPr>
      </xdr:nvSpPr>
      <xdr:spPr bwMode="auto">
        <a:xfrm>
          <a:off x="38100" y="7553325"/>
          <a:ext cx="46101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47" Type="http://schemas.openxmlformats.org/officeDocument/2006/relationships/ctrlProp" Target="../ctrlProps/ctrlProp62.xml"/><Relationship Id="rId50" Type="http://schemas.openxmlformats.org/officeDocument/2006/relationships/ctrlProp" Target="../ctrlProps/ctrlProp65.xml"/><Relationship Id="rId55" Type="http://schemas.openxmlformats.org/officeDocument/2006/relationships/ctrlProp" Target="../ctrlProps/ctrlProp70.xml"/><Relationship Id="rId63" Type="http://schemas.openxmlformats.org/officeDocument/2006/relationships/ctrlProp" Target="../ctrlProps/ctrlProp78.xml"/><Relationship Id="rId68" Type="http://schemas.openxmlformats.org/officeDocument/2006/relationships/ctrlProp" Target="../ctrlProps/ctrlProp83.xml"/><Relationship Id="rId76" Type="http://schemas.openxmlformats.org/officeDocument/2006/relationships/ctrlProp" Target="../ctrlProps/ctrlProp91.xml"/><Relationship Id="rId84" Type="http://schemas.openxmlformats.org/officeDocument/2006/relationships/ctrlProp" Target="../ctrlProps/ctrlProp99.xml"/><Relationship Id="rId7" Type="http://schemas.openxmlformats.org/officeDocument/2006/relationships/ctrlProp" Target="../ctrlProps/ctrlProp22.xml"/><Relationship Id="rId71"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31.xml"/><Relationship Id="rId29" Type="http://schemas.openxmlformats.org/officeDocument/2006/relationships/ctrlProp" Target="../ctrlProps/ctrlProp44.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45" Type="http://schemas.openxmlformats.org/officeDocument/2006/relationships/ctrlProp" Target="../ctrlProps/ctrlProp60.xml"/><Relationship Id="rId53" Type="http://schemas.openxmlformats.org/officeDocument/2006/relationships/ctrlProp" Target="../ctrlProps/ctrlProp68.xml"/><Relationship Id="rId58" Type="http://schemas.openxmlformats.org/officeDocument/2006/relationships/ctrlProp" Target="../ctrlProps/ctrlProp73.xml"/><Relationship Id="rId66" Type="http://schemas.openxmlformats.org/officeDocument/2006/relationships/ctrlProp" Target="../ctrlProps/ctrlProp81.xml"/><Relationship Id="rId74" Type="http://schemas.openxmlformats.org/officeDocument/2006/relationships/ctrlProp" Target="../ctrlProps/ctrlProp89.xml"/><Relationship Id="rId79" Type="http://schemas.openxmlformats.org/officeDocument/2006/relationships/ctrlProp" Target="../ctrlProps/ctrlProp94.xml"/><Relationship Id="rId5" Type="http://schemas.openxmlformats.org/officeDocument/2006/relationships/ctrlProp" Target="../ctrlProps/ctrlProp20.xml"/><Relationship Id="rId61" Type="http://schemas.openxmlformats.org/officeDocument/2006/relationships/ctrlProp" Target="../ctrlProps/ctrlProp76.xml"/><Relationship Id="rId82" Type="http://schemas.openxmlformats.org/officeDocument/2006/relationships/ctrlProp" Target="../ctrlProps/ctrlProp97.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48" Type="http://schemas.openxmlformats.org/officeDocument/2006/relationships/ctrlProp" Target="../ctrlProps/ctrlProp63.xml"/><Relationship Id="rId56" Type="http://schemas.openxmlformats.org/officeDocument/2006/relationships/ctrlProp" Target="../ctrlProps/ctrlProp71.xml"/><Relationship Id="rId64" Type="http://schemas.openxmlformats.org/officeDocument/2006/relationships/ctrlProp" Target="../ctrlProps/ctrlProp79.xml"/><Relationship Id="rId69" Type="http://schemas.openxmlformats.org/officeDocument/2006/relationships/ctrlProp" Target="../ctrlProps/ctrlProp84.xml"/><Relationship Id="rId77" Type="http://schemas.openxmlformats.org/officeDocument/2006/relationships/ctrlProp" Target="../ctrlProps/ctrlProp92.xml"/><Relationship Id="rId8" Type="http://schemas.openxmlformats.org/officeDocument/2006/relationships/ctrlProp" Target="../ctrlProps/ctrlProp23.xml"/><Relationship Id="rId51" Type="http://schemas.openxmlformats.org/officeDocument/2006/relationships/ctrlProp" Target="../ctrlProps/ctrlProp66.xml"/><Relationship Id="rId72" Type="http://schemas.openxmlformats.org/officeDocument/2006/relationships/ctrlProp" Target="../ctrlProps/ctrlProp87.xml"/><Relationship Id="rId80" Type="http://schemas.openxmlformats.org/officeDocument/2006/relationships/ctrlProp" Target="../ctrlProps/ctrlProp95.xml"/><Relationship Id="rId85" Type="http://schemas.openxmlformats.org/officeDocument/2006/relationships/ctrlProp" Target="../ctrlProps/ctrlProp100.xml"/><Relationship Id="rId3" Type="http://schemas.openxmlformats.org/officeDocument/2006/relationships/vmlDrawing" Target="../drawings/vmlDrawing2.v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46" Type="http://schemas.openxmlformats.org/officeDocument/2006/relationships/ctrlProp" Target="../ctrlProps/ctrlProp61.xml"/><Relationship Id="rId59" Type="http://schemas.openxmlformats.org/officeDocument/2006/relationships/ctrlProp" Target="../ctrlProps/ctrlProp74.xml"/><Relationship Id="rId67" Type="http://schemas.openxmlformats.org/officeDocument/2006/relationships/ctrlProp" Target="../ctrlProps/ctrlProp82.xml"/><Relationship Id="rId20" Type="http://schemas.openxmlformats.org/officeDocument/2006/relationships/ctrlProp" Target="../ctrlProps/ctrlProp35.xml"/><Relationship Id="rId41" Type="http://schemas.openxmlformats.org/officeDocument/2006/relationships/ctrlProp" Target="../ctrlProps/ctrlProp56.xml"/><Relationship Id="rId54" Type="http://schemas.openxmlformats.org/officeDocument/2006/relationships/ctrlProp" Target="../ctrlProps/ctrlProp69.xml"/><Relationship Id="rId62" Type="http://schemas.openxmlformats.org/officeDocument/2006/relationships/ctrlProp" Target="../ctrlProps/ctrlProp77.xml"/><Relationship Id="rId70" Type="http://schemas.openxmlformats.org/officeDocument/2006/relationships/ctrlProp" Target="../ctrlProps/ctrlProp85.xml"/><Relationship Id="rId75" Type="http://schemas.openxmlformats.org/officeDocument/2006/relationships/ctrlProp" Target="../ctrlProps/ctrlProp90.xml"/><Relationship Id="rId83" Type="http://schemas.openxmlformats.org/officeDocument/2006/relationships/ctrlProp" Target="../ctrlProps/ctrlProp98.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49" Type="http://schemas.openxmlformats.org/officeDocument/2006/relationships/ctrlProp" Target="../ctrlProps/ctrlProp64.xml"/><Relationship Id="rId57" Type="http://schemas.openxmlformats.org/officeDocument/2006/relationships/ctrlProp" Target="../ctrlProps/ctrlProp72.xml"/><Relationship Id="rId10" Type="http://schemas.openxmlformats.org/officeDocument/2006/relationships/ctrlProp" Target="../ctrlProps/ctrlProp25.xml"/><Relationship Id="rId31" Type="http://schemas.openxmlformats.org/officeDocument/2006/relationships/ctrlProp" Target="../ctrlProps/ctrlProp46.xml"/><Relationship Id="rId44" Type="http://schemas.openxmlformats.org/officeDocument/2006/relationships/ctrlProp" Target="../ctrlProps/ctrlProp59.xml"/><Relationship Id="rId52" Type="http://schemas.openxmlformats.org/officeDocument/2006/relationships/ctrlProp" Target="../ctrlProps/ctrlProp67.xml"/><Relationship Id="rId60" Type="http://schemas.openxmlformats.org/officeDocument/2006/relationships/ctrlProp" Target="../ctrlProps/ctrlProp75.xml"/><Relationship Id="rId65" Type="http://schemas.openxmlformats.org/officeDocument/2006/relationships/ctrlProp" Target="../ctrlProps/ctrlProp80.xml"/><Relationship Id="rId73" Type="http://schemas.openxmlformats.org/officeDocument/2006/relationships/ctrlProp" Target="../ctrlProps/ctrlProp88.xml"/><Relationship Id="rId78" Type="http://schemas.openxmlformats.org/officeDocument/2006/relationships/ctrlProp" Target="../ctrlProps/ctrlProp93.xml"/><Relationship Id="rId81" Type="http://schemas.openxmlformats.org/officeDocument/2006/relationships/ctrlProp" Target="../ctrlProps/ctrlProp9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25"/>
  <sheetViews>
    <sheetView showGridLines="0" tabSelected="1" zoomScaleNormal="100" zoomScaleSheetLayoutView="100" workbookViewId="0">
      <selection activeCell="D8" sqref="D8:F8"/>
    </sheetView>
  </sheetViews>
  <sheetFormatPr defaultRowHeight="15" customHeight="1" x14ac:dyDescent="0.2"/>
  <cols>
    <col min="1" max="1" width="3.28515625" customWidth="1"/>
    <col min="3" max="3" width="5.28515625" customWidth="1"/>
    <col min="4" max="4" width="18.85546875" customWidth="1"/>
    <col min="5" max="5" width="3.7109375" customWidth="1"/>
    <col min="6" max="6" width="12.140625" customWidth="1"/>
    <col min="7" max="7" width="2.7109375" customWidth="1"/>
    <col min="8" max="8" width="3.7109375" customWidth="1"/>
    <col min="9" max="9" width="16.7109375" customWidth="1"/>
    <col min="10" max="10" width="3.140625" customWidth="1"/>
    <col min="11" max="11" width="8" customWidth="1"/>
    <col min="12" max="12" width="3.85546875" customWidth="1"/>
    <col min="13" max="13" width="3.7109375" customWidth="1"/>
    <col min="14" max="14" width="32" customWidth="1"/>
    <col min="15" max="15" width="6" customWidth="1"/>
    <col min="16" max="16" width="8" customWidth="1"/>
    <col min="17" max="17" width="4.140625" customWidth="1"/>
    <col min="21" max="21" width="8.85546875" hidden="1" customWidth="1"/>
  </cols>
  <sheetData>
    <row r="1" spans="2:21" ht="15" customHeight="1" x14ac:dyDescent="0.2">
      <c r="B1" s="397" t="s">
        <v>278</v>
      </c>
      <c r="C1" s="397"/>
      <c r="D1" s="397"/>
      <c r="E1" s="397"/>
      <c r="F1" s="397"/>
      <c r="G1" s="397"/>
      <c r="H1" s="397"/>
      <c r="I1" s="397"/>
      <c r="J1" s="397"/>
      <c r="K1" s="397"/>
      <c r="L1" s="397"/>
      <c r="M1" s="397"/>
      <c r="N1" s="397"/>
      <c r="O1" s="397"/>
      <c r="P1" s="397"/>
    </row>
    <row r="2" spans="2:21" ht="15" customHeight="1" x14ac:dyDescent="0.2">
      <c r="B2" s="403"/>
      <c r="C2" s="403"/>
      <c r="D2" s="403"/>
      <c r="E2" s="403"/>
      <c r="F2" s="403"/>
      <c r="G2" s="403"/>
      <c r="H2" s="403"/>
      <c r="I2" s="403"/>
      <c r="J2" s="403"/>
      <c r="K2" s="403"/>
      <c r="L2" s="403"/>
      <c r="M2" s="403"/>
      <c r="N2" s="403"/>
    </row>
    <row r="3" spans="2:21" ht="15" customHeight="1" x14ac:dyDescent="0.25">
      <c r="B3" s="414" t="s">
        <v>11</v>
      </c>
      <c r="C3" s="414"/>
      <c r="D3" s="414"/>
      <c r="E3" s="414"/>
      <c r="F3" s="414"/>
      <c r="G3" s="414"/>
      <c r="H3" s="414"/>
      <c r="I3" s="414"/>
      <c r="J3" s="414"/>
      <c r="K3" s="414"/>
      <c r="L3" s="414"/>
      <c r="M3" s="414"/>
      <c r="N3" s="414"/>
      <c r="O3" s="414"/>
      <c r="P3" s="414"/>
    </row>
    <row r="4" spans="2:21" ht="15" customHeight="1" x14ac:dyDescent="0.2">
      <c r="B4" s="405" t="s">
        <v>127</v>
      </c>
      <c r="C4" s="406"/>
      <c r="D4" s="406"/>
      <c r="E4" s="406"/>
      <c r="F4" s="406"/>
      <c r="G4" s="406"/>
      <c r="H4" s="406"/>
      <c r="I4" s="406"/>
      <c r="J4" s="406"/>
      <c r="K4" s="406"/>
      <c r="L4" s="406"/>
      <c r="M4" s="406"/>
      <c r="N4" s="406"/>
      <c r="O4" s="406"/>
      <c r="P4" s="407"/>
    </row>
    <row r="5" spans="2:21" ht="15" customHeight="1" x14ac:dyDescent="0.2">
      <c r="B5" s="408"/>
      <c r="C5" s="409"/>
      <c r="D5" s="409"/>
      <c r="E5" s="409"/>
      <c r="F5" s="409"/>
      <c r="G5" s="409"/>
      <c r="H5" s="409"/>
      <c r="I5" s="409"/>
      <c r="J5" s="409"/>
      <c r="K5" s="409"/>
      <c r="L5" s="409"/>
      <c r="M5" s="409"/>
      <c r="N5" s="409"/>
      <c r="O5" s="409"/>
      <c r="P5" s="410"/>
    </row>
    <row r="6" spans="2:21" ht="15" customHeight="1" x14ac:dyDescent="0.2">
      <c r="B6" s="408"/>
      <c r="C6" s="409"/>
      <c r="D6" s="409"/>
      <c r="E6" s="409"/>
      <c r="F6" s="409"/>
      <c r="G6" s="409"/>
      <c r="H6" s="409"/>
      <c r="I6" s="409"/>
      <c r="J6" s="409"/>
      <c r="K6" s="409"/>
      <c r="L6" s="409"/>
      <c r="M6" s="409"/>
      <c r="N6" s="409"/>
      <c r="O6" s="409"/>
      <c r="P6" s="410"/>
    </row>
    <row r="7" spans="2:21" ht="28.5" customHeight="1" x14ac:dyDescent="0.2">
      <c r="B7" s="411"/>
      <c r="C7" s="412"/>
      <c r="D7" s="412"/>
      <c r="E7" s="412"/>
      <c r="F7" s="412"/>
      <c r="G7" s="412"/>
      <c r="H7" s="412"/>
      <c r="I7" s="412"/>
      <c r="J7" s="412"/>
      <c r="K7" s="412"/>
      <c r="L7" s="412"/>
      <c r="M7" s="412"/>
      <c r="N7" s="412"/>
      <c r="O7" s="412"/>
      <c r="P7" s="413"/>
    </row>
    <row r="8" spans="2:21" ht="15" customHeight="1" x14ac:dyDescent="0.2">
      <c r="B8" s="404" t="s">
        <v>0</v>
      </c>
      <c r="C8" s="404"/>
      <c r="D8" s="401"/>
      <c r="E8" s="401"/>
      <c r="F8" s="401"/>
      <c r="H8" s="402" t="s">
        <v>1</v>
      </c>
      <c r="I8" s="402"/>
      <c r="J8" s="383"/>
      <c r="K8" s="400" t="s">
        <v>273</v>
      </c>
      <c r="L8" s="399"/>
      <c r="M8" s="399"/>
      <c r="N8" s="399"/>
      <c r="O8" s="399"/>
      <c r="P8" s="399"/>
    </row>
    <row r="9" spans="2:21" ht="15" customHeight="1" x14ac:dyDescent="0.2">
      <c r="B9" s="404" t="s">
        <v>288</v>
      </c>
      <c r="C9" s="404"/>
      <c r="D9" s="104"/>
      <c r="E9" s="105"/>
      <c r="F9" s="105"/>
      <c r="H9" s="402" t="s">
        <v>3</v>
      </c>
      <c r="I9" s="402"/>
      <c r="J9" s="383"/>
      <c r="K9" s="442"/>
      <c r="L9" s="442"/>
      <c r="M9" s="41"/>
      <c r="N9" s="41"/>
      <c r="O9" s="384" t="s">
        <v>4</v>
      </c>
      <c r="P9" s="90"/>
    </row>
    <row r="10" spans="2:21" ht="15" customHeight="1" x14ac:dyDescent="0.2">
      <c r="B10" s="382" t="s">
        <v>282</v>
      </c>
      <c r="C10" s="382"/>
      <c r="D10" s="17"/>
      <c r="E10" s="17"/>
      <c r="F10" s="17"/>
      <c r="H10" s="402" t="s">
        <v>23</v>
      </c>
      <c r="I10" s="402"/>
      <c r="J10" s="383"/>
      <c r="K10" s="398"/>
      <c r="L10" s="398"/>
      <c r="M10" s="399"/>
      <c r="N10" s="399"/>
      <c r="O10" s="399"/>
      <c r="P10" s="399"/>
    </row>
    <row r="11" spans="2:21" ht="15" customHeight="1" x14ac:dyDescent="0.2">
      <c r="B11" s="404" t="s">
        <v>283</v>
      </c>
      <c r="C11" s="404"/>
      <c r="D11" s="415"/>
      <c r="E11" s="415"/>
      <c r="F11" s="415"/>
      <c r="H11" s="402" t="s">
        <v>28</v>
      </c>
      <c r="I11" s="402"/>
      <c r="J11" s="434"/>
      <c r="K11" s="398"/>
      <c r="L11" s="399"/>
      <c r="M11" s="399"/>
      <c r="N11" s="399"/>
      <c r="O11" s="399"/>
      <c r="P11" s="399"/>
      <c r="U11" t="s">
        <v>133</v>
      </c>
    </row>
    <row r="12" spans="2:21" ht="15" customHeight="1" x14ac:dyDescent="0.2">
      <c r="B12" s="404" t="s">
        <v>284</v>
      </c>
      <c r="C12" s="404"/>
      <c r="D12" s="400"/>
      <c r="E12" s="398"/>
      <c r="F12" s="398"/>
      <c r="H12" s="443"/>
      <c r="I12" s="443"/>
      <c r="J12" s="443"/>
      <c r="K12" s="398"/>
      <c r="L12" s="399"/>
      <c r="M12" s="399"/>
      <c r="N12" s="399"/>
      <c r="O12" s="399"/>
      <c r="P12" s="399"/>
      <c r="U12" s="107" t="s">
        <v>211</v>
      </c>
    </row>
    <row r="13" spans="2:21" ht="15" customHeight="1" x14ac:dyDescent="0.2">
      <c r="B13" s="404" t="s">
        <v>5</v>
      </c>
      <c r="C13" s="404"/>
      <c r="D13" s="106"/>
      <c r="E13" s="105"/>
      <c r="F13" s="105"/>
      <c r="H13" s="402" t="s">
        <v>285</v>
      </c>
      <c r="I13" s="402"/>
      <c r="J13" s="3"/>
      <c r="K13" s="398"/>
      <c r="L13" s="399"/>
      <c r="M13" s="399"/>
      <c r="N13" s="399"/>
      <c r="O13" s="399"/>
      <c r="P13" s="399"/>
      <c r="U13" t="s">
        <v>98</v>
      </c>
    </row>
    <row r="14" spans="2:21" ht="15" customHeight="1" x14ac:dyDescent="0.2">
      <c r="B14" s="444" t="s">
        <v>21</v>
      </c>
      <c r="C14" s="444"/>
      <c r="D14" s="19"/>
      <c r="E14" s="19"/>
      <c r="F14" s="19"/>
      <c r="G14" s="5"/>
      <c r="H14" s="437"/>
      <c r="I14" s="437"/>
      <c r="J14" s="10"/>
      <c r="K14" s="398"/>
      <c r="L14" s="399"/>
      <c r="M14" s="399"/>
      <c r="N14" s="399"/>
      <c r="O14" s="399"/>
      <c r="P14" s="399"/>
    </row>
    <row r="15" spans="2:21" ht="20.25" customHeight="1" x14ac:dyDescent="0.2">
      <c r="B15" s="447"/>
      <c r="C15" s="447"/>
      <c r="D15" s="20"/>
      <c r="E15" s="20"/>
      <c r="F15" s="20"/>
      <c r="G15" s="94"/>
      <c r="H15" s="94"/>
      <c r="I15" s="94"/>
      <c r="J15" s="94"/>
      <c r="K15" s="20"/>
      <c r="L15" s="20"/>
      <c r="M15" s="20"/>
      <c r="N15" s="20"/>
      <c r="O15" s="41"/>
      <c r="P15" s="41"/>
    </row>
    <row r="16" spans="2:21" ht="15" customHeight="1" x14ac:dyDescent="0.2">
      <c r="B16" s="448" t="s">
        <v>6</v>
      </c>
      <c r="C16" s="448"/>
      <c r="H16" s="438" t="s">
        <v>22</v>
      </c>
      <c r="I16" s="438"/>
      <c r="J16" s="439"/>
      <c r="K16" s="5"/>
      <c r="L16" s="6"/>
      <c r="M16" s="6"/>
      <c r="N16" s="6"/>
      <c r="O16" s="5"/>
      <c r="P16" s="5"/>
      <c r="R16" s="13"/>
    </row>
    <row r="17" spans="2:16" ht="15" customHeight="1" x14ac:dyDescent="0.2">
      <c r="B17" s="448"/>
      <c r="C17" s="448"/>
      <c r="D17" s="4"/>
      <c r="E17" s="4"/>
      <c r="H17" s="440"/>
      <c r="I17" s="440"/>
      <c r="J17" s="441"/>
      <c r="K17" s="15"/>
      <c r="L17" s="15"/>
      <c r="M17" s="6"/>
      <c r="N17" s="6"/>
    </row>
    <row r="18" spans="2:16" ht="15" customHeight="1" x14ac:dyDescent="0.2">
      <c r="B18" s="448"/>
      <c r="C18" s="448"/>
      <c r="D18" s="4"/>
      <c r="E18" s="4"/>
      <c r="H18" s="440"/>
      <c r="I18" s="440"/>
      <c r="J18" s="441"/>
    </row>
    <row r="19" spans="2:16" ht="15" customHeight="1" x14ac:dyDescent="0.2">
      <c r="B19" s="65"/>
      <c r="C19" s="65"/>
      <c r="D19" s="4"/>
      <c r="E19" s="4"/>
      <c r="H19" s="36"/>
      <c r="I19" s="36"/>
      <c r="J19" s="36"/>
      <c r="K19" s="5"/>
      <c r="L19" s="6"/>
      <c r="M19" s="6"/>
      <c r="N19" s="6"/>
    </row>
    <row r="21" spans="2:16" ht="15" customHeight="1" x14ac:dyDescent="0.2">
      <c r="B21" s="416" t="s">
        <v>7</v>
      </c>
      <c r="C21" s="416"/>
      <c r="F21" s="445"/>
      <c r="G21" s="95"/>
      <c r="L21" s="5"/>
    </row>
    <row r="22" spans="2:16" ht="15" customHeight="1" x14ac:dyDescent="0.25">
      <c r="B22" s="416"/>
      <c r="C22" s="416"/>
      <c r="F22" s="445"/>
      <c r="G22" s="95"/>
      <c r="H22" s="436" t="s">
        <v>221</v>
      </c>
      <c r="I22" s="436"/>
      <c r="J22" s="403"/>
      <c r="K22" s="435"/>
      <c r="L22" s="435"/>
      <c r="M22" s="435"/>
      <c r="N22" s="435"/>
    </row>
    <row r="23" spans="2:16" ht="15" customHeight="1" x14ac:dyDescent="0.2">
      <c r="B23" s="446" t="s">
        <v>25</v>
      </c>
      <c r="C23" s="441"/>
      <c r="F23" s="445"/>
      <c r="G23" s="95"/>
    </row>
    <row r="25" spans="2:16" ht="15" customHeight="1" x14ac:dyDescent="0.2">
      <c r="B25" s="417" t="s">
        <v>9</v>
      </c>
      <c r="C25" s="417"/>
      <c r="D25" s="5"/>
      <c r="E25" s="5"/>
      <c r="F25" s="5"/>
      <c r="G25" s="5"/>
      <c r="H25" s="5"/>
      <c r="I25" s="5"/>
      <c r="J25" s="5"/>
      <c r="K25" s="5"/>
      <c r="L25" s="5"/>
      <c r="M25" s="5"/>
      <c r="N25" s="435"/>
      <c r="O25" s="435"/>
      <c r="P25" s="435"/>
    </row>
    <row r="26" spans="2:16" ht="15" customHeight="1" x14ac:dyDescent="0.2">
      <c r="B26" s="418"/>
      <c r="C26" s="418"/>
      <c r="D26" s="419"/>
      <c r="E26" s="419"/>
      <c r="F26" s="419"/>
      <c r="G26" s="91"/>
      <c r="H26" s="1"/>
      <c r="I26" s="1"/>
      <c r="J26" s="1"/>
      <c r="K26" s="1"/>
      <c r="L26" s="1"/>
      <c r="M26" s="1"/>
      <c r="N26" s="1"/>
      <c r="O26" s="1"/>
      <c r="P26" s="1"/>
    </row>
    <row r="27" spans="2:16" ht="2.25" customHeight="1" x14ac:dyDescent="0.2"/>
    <row r="28" spans="2:16" x14ac:dyDescent="0.25">
      <c r="B28" s="451" t="s">
        <v>286</v>
      </c>
      <c r="C28" s="451"/>
      <c r="D28" s="452"/>
      <c r="F28" s="5"/>
    </row>
    <row r="29" spans="2:16" ht="12.75" x14ac:dyDescent="0.2">
      <c r="D29" s="390"/>
      <c r="F29" s="5"/>
    </row>
    <row r="30" spans="2:16" ht="15" customHeight="1" x14ac:dyDescent="0.2">
      <c r="D30" s="385" t="s">
        <v>128</v>
      </c>
      <c r="F30" s="453" t="s">
        <v>129</v>
      </c>
      <c r="G30" s="453"/>
      <c r="I30" s="396" t="s">
        <v>130</v>
      </c>
      <c r="J30" s="396"/>
      <c r="K30" s="396"/>
      <c r="L30" s="396"/>
      <c r="N30" s="385" t="s">
        <v>287</v>
      </c>
      <c r="O30" s="386"/>
      <c r="P30" s="385" t="s">
        <v>132</v>
      </c>
    </row>
    <row r="31" spans="2:16" ht="13.5" customHeight="1" x14ac:dyDescent="0.2">
      <c r="B31" s="380"/>
      <c r="C31" s="6">
        <v>1</v>
      </c>
      <c r="D31" s="16"/>
      <c r="F31" s="454"/>
      <c r="G31" s="455"/>
      <c r="I31" s="431"/>
      <c r="J31" s="432"/>
      <c r="K31" s="432"/>
      <c r="L31" s="433"/>
      <c r="N31" s="16"/>
      <c r="P31" s="9"/>
    </row>
    <row r="32" spans="2:16" ht="15" customHeight="1" x14ac:dyDescent="0.2">
      <c r="B32" s="77"/>
      <c r="C32" s="6">
        <v>2</v>
      </c>
      <c r="D32" s="16"/>
      <c r="F32" s="454"/>
      <c r="G32" s="455"/>
      <c r="I32" s="431"/>
      <c r="J32" s="432"/>
      <c r="K32" s="432"/>
      <c r="L32" s="433"/>
      <c r="N32" s="16"/>
      <c r="P32" s="9"/>
    </row>
    <row r="33" spans="2:27" ht="15" customHeight="1" x14ac:dyDescent="0.2">
      <c r="B33" s="387"/>
      <c r="C33" s="6">
        <v>3</v>
      </c>
      <c r="D33" s="16"/>
      <c r="F33" s="454"/>
      <c r="G33" s="455"/>
      <c r="I33" s="431"/>
      <c r="J33" s="432"/>
      <c r="K33" s="432"/>
      <c r="L33" s="433"/>
      <c r="N33" s="16"/>
      <c r="P33" s="9"/>
    </row>
    <row r="34" spans="2:27" ht="15" customHeight="1" x14ac:dyDescent="0.2">
      <c r="B34" s="387"/>
      <c r="C34" s="63">
        <v>4</v>
      </c>
      <c r="D34" s="66"/>
      <c r="F34" s="425"/>
      <c r="G34" s="426"/>
      <c r="I34" s="431"/>
      <c r="J34" s="432"/>
      <c r="K34" s="432"/>
      <c r="L34" s="433"/>
      <c r="N34" s="66"/>
      <c r="P34" s="9"/>
    </row>
    <row r="35" spans="2:27" ht="15" customHeight="1" x14ac:dyDescent="0.2">
      <c r="B35" s="387"/>
      <c r="C35" s="64">
        <v>5</v>
      </c>
      <c r="D35" s="66"/>
      <c r="F35" s="425"/>
      <c r="G35" s="426"/>
      <c r="I35" s="431"/>
      <c r="J35" s="432"/>
      <c r="K35" s="432"/>
      <c r="L35" s="433"/>
      <c r="N35" s="66"/>
      <c r="P35" s="9"/>
    </row>
    <row r="36" spans="2:27" ht="15" customHeight="1" x14ac:dyDescent="0.2">
      <c r="B36" s="387"/>
      <c r="C36" s="64">
        <v>6</v>
      </c>
      <c r="D36" s="66"/>
      <c r="F36" s="425"/>
      <c r="G36" s="426"/>
      <c r="I36" s="431"/>
      <c r="J36" s="432"/>
      <c r="K36" s="432"/>
      <c r="L36" s="433"/>
      <c r="N36" s="66"/>
      <c r="P36" s="9"/>
    </row>
    <row r="37" spans="2:27" ht="15" customHeight="1" x14ac:dyDescent="0.2">
      <c r="C37" s="64">
        <v>7</v>
      </c>
      <c r="D37" s="66"/>
      <c r="F37" s="425"/>
      <c r="G37" s="426"/>
      <c r="I37" s="431"/>
      <c r="J37" s="432"/>
      <c r="K37" s="432"/>
      <c r="L37" s="433"/>
      <c r="N37" s="66"/>
      <c r="P37" s="9"/>
    </row>
    <row r="38" spans="2:27" ht="15" customHeight="1" x14ac:dyDescent="0.2">
      <c r="C38" s="64">
        <v>8</v>
      </c>
      <c r="D38" s="66"/>
      <c r="F38" s="425"/>
      <c r="G38" s="426"/>
      <c r="I38" s="431"/>
      <c r="J38" s="432"/>
      <c r="K38" s="432"/>
      <c r="L38" s="433"/>
      <c r="N38" s="66"/>
      <c r="P38" s="9"/>
    </row>
    <row r="39" spans="2:27" ht="15" customHeight="1" x14ac:dyDescent="0.2">
      <c r="C39" s="64">
        <v>9</v>
      </c>
      <c r="D39" s="66"/>
      <c r="F39" s="425"/>
      <c r="G39" s="426"/>
      <c r="I39" s="431"/>
      <c r="J39" s="432"/>
      <c r="K39" s="432"/>
      <c r="L39" s="433"/>
      <c r="N39" s="66"/>
      <c r="P39" s="9"/>
    </row>
    <row r="40" spans="2:27" ht="15" customHeight="1" x14ac:dyDescent="0.2">
      <c r="C40" s="64">
        <v>10</v>
      </c>
      <c r="D40" s="66"/>
      <c r="F40" s="425"/>
      <c r="G40" s="426"/>
      <c r="I40" s="431"/>
      <c r="J40" s="432"/>
      <c r="K40" s="432"/>
      <c r="L40" s="433"/>
      <c r="N40" s="66"/>
      <c r="P40" s="9"/>
    </row>
    <row r="41" spans="2:27" ht="15" customHeight="1" x14ac:dyDescent="0.2">
      <c r="B41" s="380"/>
      <c r="C41" s="64">
        <v>11</v>
      </c>
      <c r="D41" s="66"/>
      <c r="F41" s="425"/>
      <c r="G41" s="426"/>
      <c r="I41" s="431"/>
      <c r="J41" s="432"/>
      <c r="K41" s="432"/>
      <c r="L41" s="433"/>
      <c r="N41" s="66"/>
      <c r="P41" s="9"/>
    </row>
    <row r="42" spans="2:27" ht="15" customHeight="1" x14ac:dyDescent="0.2">
      <c r="B42" s="12"/>
      <c r="C42" s="64">
        <v>12</v>
      </c>
      <c r="D42" s="66"/>
      <c r="F42" s="425"/>
      <c r="G42" s="426"/>
      <c r="H42" s="388"/>
      <c r="I42" s="431"/>
      <c r="J42" s="432"/>
      <c r="K42" s="432"/>
      <c r="L42" s="433"/>
      <c r="M42" s="388"/>
      <c r="N42" s="66"/>
      <c r="P42" s="9"/>
    </row>
    <row r="43" spans="2:27" ht="15" customHeight="1" x14ac:dyDescent="0.2">
      <c r="B43" s="12"/>
      <c r="C43" s="12"/>
      <c r="D43" s="64"/>
      <c r="E43" s="72" t="s">
        <v>134</v>
      </c>
      <c r="G43" s="67"/>
      <c r="H43" s="84"/>
      <c r="I43" s="71"/>
      <c r="J43" s="67"/>
      <c r="K43" s="71"/>
      <c r="L43" s="70"/>
      <c r="M43" s="379"/>
      <c r="N43" s="70"/>
    </row>
    <row r="44" spans="2:27" ht="15" customHeight="1" x14ac:dyDescent="0.2">
      <c r="B44" s="12"/>
      <c r="C44" s="12"/>
      <c r="D44" s="64"/>
      <c r="E44" s="72"/>
      <c r="G44" s="67"/>
      <c r="H44" s="84"/>
      <c r="I44" s="84"/>
      <c r="J44" s="67"/>
      <c r="K44" s="84"/>
      <c r="L44" s="11"/>
      <c r="M44" s="11"/>
      <c r="N44" s="11"/>
    </row>
    <row r="45" spans="2:27" ht="15" customHeight="1" x14ac:dyDescent="0.2">
      <c r="B45" s="73"/>
      <c r="C45" s="5"/>
      <c r="D45" s="5"/>
      <c r="E45" s="5"/>
      <c r="F45" s="5"/>
      <c r="G45" s="5"/>
      <c r="H45" s="5"/>
      <c r="I45" s="6"/>
      <c r="L45" s="422" t="s">
        <v>30</v>
      </c>
      <c r="M45" s="423"/>
      <c r="N45" s="423"/>
      <c r="O45" s="423"/>
      <c r="P45" s="424"/>
      <c r="Q45" s="5"/>
      <c r="R45" s="5"/>
      <c r="S45" s="5"/>
      <c r="T45" s="5"/>
      <c r="U45" s="5"/>
      <c r="V45" s="5"/>
      <c r="W45" s="5"/>
      <c r="X45" s="5"/>
      <c r="Y45" s="5"/>
      <c r="Z45" s="5"/>
      <c r="AA45" s="5"/>
    </row>
    <row r="46" spans="2:27" ht="15" customHeight="1" x14ac:dyDescent="0.2">
      <c r="B46" s="420" t="s">
        <v>204</v>
      </c>
      <c r="C46" s="420"/>
      <c r="D46" s="420"/>
      <c r="E46" s="420"/>
      <c r="F46" s="420"/>
      <c r="G46" s="420"/>
      <c r="H46" s="420"/>
      <c r="I46" s="6"/>
      <c r="J46" s="5"/>
      <c r="K46" s="8" t="s">
        <v>133</v>
      </c>
      <c r="L46" s="421"/>
      <c r="M46" s="421"/>
      <c r="N46" s="421"/>
      <c r="O46" s="421"/>
      <c r="P46" s="421"/>
      <c r="Q46" s="5"/>
      <c r="R46" s="5"/>
      <c r="S46" s="5"/>
      <c r="T46" s="5"/>
      <c r="U46" s="5"/>
      <c r="V46" s="5"/>
      <c r="W46" s="5"/>
      <c r="X46" s="5"/>
      <c r="Y46" s="5"/>
      <c r="Z46" s="5"/>
      <c r="AA46" s="5"/>
    </row>
    <row r="47" spans="2:27" ht="15" customHeight="1" x14ac:dyDescent="0.2">
      <c r="B47" s="420" t="s">
        <v>205</v>
      </c>
      <c r="C47" s="420"/>
      <c r="D47" s="420"/>
      <c r="E47" s="420"/>
      <c r="F47" s="420"/>
      <c r="G47" s="5"/>
      <c r="H47" s="5"/>
      <c r="I47" s="6"/>
      <c r="J47" s="5"/>
      <c r="K47" s="8" t="s">
        <v>133</v>
      </c>
      <c r="L47" s="421"/>
      <c r="M47" s="421"/>
      <c r="N47" s="421"/>
      <c r="O47" s="421"/>
      <c r="P47" s="421"/>
      <c r="Q47" s="5"/>
      <c r="R47" s="5"/>
      <c r="S47" s="5"/>
      <c r="T47" s="5"/>
      <c r="U47" s="5"/>
      <c r="V47" s="5"/>
      <c r="W47" s="5"/>
      <c r="X47" s="5"/>
      <c r="Y47" s="5"/>
      <c r="Z47" s="5"/>
      <c r="AA47" s="5"/>
    </row>
    <row r="48" spans="2:27" ht="15" customHeight="1" x14ac:dyDescent="0.2">
      <c r="B48" s="420" t="s">
        <v>266</v>
      </c>
      <c r="C48" s="420"/>
      <c r="D48" s="420"/>
      <c r="E48" s="5"/>
      <c r="F48" s="5"/>
      <c r="G48" s="5"/>
      <c r="H48" s="5"/>
      <c r="I48" s="6"/>
      <c r="J48" s="5"/>
      <c r="K48" s="8" t="s">
        <v>133</v>
      </c>
      <c r="L48" s="421"/>
      <c r="M48" s="421"/>
      <c r="N48" s="421"/>
      <c r="O48" s="421"/>
      <c r="P48" s="421"/>
      <c r="Q48" s="5"/>
      <c r="R48" s="5"/>
      <c r="S48" s="5"/>
      <c r="T48" s="5"/>
      <c r="U48" s="5"/>
      <c r="V48" s="5"/>
      <c r="W48" s="5"/>
      <c r="X48" s="5"/>
      <c r="Y48" s="5"/>
      <c r="Z48" s="5"/>
      <c r="AA48" s="5"/>
    </row>
    <row r="49" spans="1:27" ht="15" customHeight="1" x14ac:dyDescent="0.2">
      <c r="C49" s="6"/>
      <c r="D49" s="5"/>
      <c r="E49" s="5"/>
      <c r="F49" s="5"/>
      <c r="G49" s="37"/>
      <c r="H49" s="37"/>
      <c r="I49" s="37"/>
      <c r="J49" s="5"/>
      <c r="K49" s="5"/>
      <c r="L49" s="6"/>
      <c r="M49" s="6"/>
      <c r="N49" s="6"/>
      <c r="O49" s="6"/>
      <c r="P49" s="6"/>
      <c r="Q49" s="5"/>
      <c r="R49" s="5"/>
      <c r="S49" s="5"/>
      <c r="T49" s="5"/>
      <c r="U49" s="5"/>
      <c r="V49" s="5"/>
      <c r="W49" s="5"/>
      <c r="X49" s="5"/>
      <c r="Y49" s="5"/>
      <c r="Z49" s="5"/>
      <c r="AA49" s="5"/>
    </row>
    <row r="50" spans="1:27" ht="15" customHeight="1" x14ac:dyDescent="0.2">
      <c r="B50" s="12"/>
      <c r="C50" s="12"/>
      <c r="D50" s="64"/>
      <c r="E50" s="72"/>
      <c r="G50" s="67"/>
      <c r="H50" s="84"/>
      <c r="I50" s="84"/>
      <c r="J50" s="67"/>
      <c r="K50" s="84"/>
      <c r="L50" s="11"/>
      <c r="M50" s="11"/>
      <c r="N50" s="11"/>
    </row>
    <row r="51" spans="1:27" ht="15" customHeight="1" x14ac:dyDescent="0.25">
      <c r="B51" s="427" t="s">
        <v>86</v>
      </c>
      <c r="C51" s="428"/>
      <c r="D51" s="428"/>
      <c r="E51" s="428"/>
      <c r="F51" s="428"/>
      <c r="G51" s="428"/>
      <c r="H51" s="428"/>
      <c r="I51" s="428"/>
      <c r="J51" s="428"/>
      <c r="K51" s="428"/>
      <c r="L51" s="428"/>
      <c r="M51" s="428"/>
      <c r="N51" s="428"/>
      <c r="O51" s="428"/>
      <c r="P51" s="429"/>
      <c r="Q51" s="5"/>
      <c r="R51" s="5"/>
      <c r="S51" s="5"/>
      <c r="T51" s="5"/>
      <c r="U51" s="5"/>
      <c r="V51" s="5"/>
      <c r="W51" s="5"/>
      <c r="X51" s="5"/>
      <c r="Y51" s="5"/>
      <c r="Z51" s="5"/>
      <c r="AA51" s="5"/>
    </row>
    <row r="52" spans="1:27" ht="15" customHeight="1" x14ac:dyDescent="0.2">
      <c r="B52" s="11"/>
      <c r="C52" s="11"/>
      <c r="D52" s="11"/>
      <c r="E52" s="11"/>
      <c r="F52" s="11"/>
      <c r="G52" s="11"/>
      <c r="H52" s="11"/>
      <c r="I52" s="11"/>
      <c r="J52" s="11"/>
      <c r="K52" s="11"/>
      <c r="L52" s="430"/>
      <c r="M52" s="430"/>
      <c r="N52" s="11"/>
      <c r="Q52" s="5"/>
      <c r="R52" s="5"/>
      <c r="S52" s="5"/>
      <c r="T52" s="5"/>
      <c r="U52" s="5"/>
      <c r="V52" s="5"/>
      <c r="W52" s="5"/>
      <c r="X52" s="5"/>
      <c r="Y52" s="5"/>
      <c r="Z52" s="5"/>
      <c r="AA52" s="5"/>
    </row>
    <row r="53" spans="1:27" ht="15" customHeight="1" x14ac:dyDescent="0.2">
      <c r="B53" s="85" t="s">
        <v>203</v>
      </c>
      <c r="C53" s="5"/>
      <c r="D53" s="5"/>
      <c r="E53" s="5"/>
      <c r="F53" s="5"/>
      <c r="G53" s="5"/>
      <c r="H53" s="5"/>
      <c r="I53" s="5"/>
      <c r="L53" s="74"/>
      <c r="N53" s="396" t="s">
        <v>30</v>
      </c>
      <c r="O53" s="396"/>
      <c r="P53" s="396"/>
      <c r="Q53" s="5"/>
      <c r="R53" s="5"/>
      <c r="S53" s="5"/>
      <c r="T53" s="5"/>
      <c r="U53" s="5"/>
      <c r="V53" s="5"/>
      <c r="W53" s="5"/>
      <c r="X53" s="5"/>
      <c r="Y53" s="5"/>
      <c r="Z53" s="5"/>
      <c r="AA53" s="5"/>
    </row>
    <row r="54" spans="1:27" ht="15" customHeight="1" x14ac:dyDescent="0.2">
      <c r="A54">
        <v>1</v>
      </c>
      <c r="B54" s="78" t="s">
        <v>224</v>
      </c>
      <c r="C54" s="68"/>
      <c r="D54" s="68"/>
      <c r="E54" s="68"/>
      <c r="F54" s="68"/>
      <c r="G54" s="68"/>
      <c r="H54" s="68"/>
      <c r="I54" s="41"/>
      <c r="J54" s="41"/>
      <c r="K54" s="41"/>
      <c r="L54" s="79"/>
      <c r="M54" s="8"/>
      <c r="N54" s="393"/>
      <c r="O54" s="394"/>
      <c r="P54" s="395"/>
      <c r="Q54" s="5"/>
      <c r="R54" s="5"/>
      <c r="S54" s="5"/>
      <c r="T54" s="5"/>
      <c r="U54" s="5"/>
      <c r="V54" s="5"/>
      <c r="W54" s="5"/>
      <c r="X54" s="5"/>
      <c r="Y54" s="5"/>
      <c r="Z54" s="5"/>
      <c r="AA54" s="5"/>
    </row>
    <row r="55" spans="1:27" ht="15" customHeight="1" x14ac:dyDescent="0.2">
      <c r="A55">
        <v>2</v>
      </c>
      <c r="B55" s="78" t="s">
        <v>225</v>
      </c>
      <c r="C55" s="68"/>
      <c r="D55" s="68"/>
      <c r="E55" s="68"/>
      <c r="F55" s="68"/>
      <c r="G55" s="68"/>
      <c r="H55" s="68"/>
      <c r="I55" s="41"/>
      <c r="J55" s="41"/>
      <c r="K55" s="41"/>
      <c r="L55" s="79"/>
      <c r="M55" s="8"/>
      <c r="N55" s="393"/>
      <c r="O55" s="394"/>
      <c r="P55" s="395"/>
      <c r="Q55" s="5"/>
      <c r="R55" s="5"/>
      <c r="S55" s="5"/>
      <c r="T55" s="5"/>
      <c r="U55" s="5"/>
      <c r="V55" s="5"/>
      <c r="W55" s="5"/>
      <c r="X55" s="5"/>
      <c r="Y55" s="5"/>
      <c r="Z55" s="5"/>
      <c r="AA55" s="5"/>
    </row>
    <row r="56" spans="1:27" ht="15" customHeight="1" x14ac:dyDescent="0.2">
      <c r="A56">
        <v>3</v>
      </c>
      <c r="B56" s="69" t="s">
        <v>226</v>
      </c>
      <c r="C56" s="17"/>
      <c r="D56" s="17"/>
      <c r="E56" s="17"/>
      <c r="F56" s="17"/>
      <c r="G56" s="17"/>
      <c r="H56" s="17"/>
      <c r="I56" s="41"/>
      <c r="J56" s="41"/>
      <c r="K56" s="41"/>
      <c r="L56" s="79"/>
      <c r="M56" s="8"/>
      <c r="N56" s="393"/>
      <c r="O56" s="394"/>
      <c r="P56" s="395"/>
      <c r="Q56" s="37"/>
      <c r="R56" s="37"/>
      <c r="S56" s="37"/>
      <c r="T56" s="5"/>
      <c r="U56" s="37"/>
      <c r="V56" s="37"/>
      <c r="W56" s="5"/>
      <c r="X56" s="5"/>
      <c r="Y56" s="5"/>
      <c r="Z56" s="5"/>
      <c r="AA56" s="5"/>
    </row>
    <row r="57" spans="1:27" ht="15" customHeight="1" x14ac:dyDescent="0.2">
      <c r="A57">
        <v>4</v>
      </c>
      <c r="B57" s="69" t="s">
        <v>227</v>
      </c>
      <c r="C57" s="17"/>
      <c r="D57" s="17"/>
      <c r="E57" s="17"/>
      <c r="F57" s="17"/>
      <c r="G57" s="17"/>
      <c r="H57" s="17"/>
      <c r="I57" s="41"/>
      <c r="J57" s="41"/>
      <c r="K57" s="41"/>
      <c r="L57" s="79"/>
      <c r="M57" s="8"/>
      <c r="N57" s="393"/>
      <c r="O57" s="394"/>
      <c r="P57" s="395"/>
      <c r="Q57" s="37"/>
      <c r="R57" s="37"/>
      <c r="S57" s="37"/>
      <c r="T57" s="5"/>
      <c r="U57" s="37"/>
      <c r="V57" s="37"/>
      <c r="W57" s="5"/>
      <c r="X57" s="5"/>
      <c r="Y57" s="5"/>
      <c r="Z57" s="5"/>
      <c r="AA57" s="5"/>
    </row>
    <row r="58" spans="1:27" ht="15" customHeight="1" x14ac:dyDescent="0.2">
      <c r="A58">
        <v>5</v>
      </c>
      <c r="B58" s="69" t="s">
        <v>267</v>
      </c>
      <c r="C58" s="17"/>
      <c r="D58" s="17"/>
      <c r="E58" s="17"/>
      <c r="F58" s="17"/>
      <c r="G58" s="17"/>
      <c r="H58" s="17"/>
      <c r="I58" s="41"/>
      <c r="J58" s="41"/>
      <c r="K58" s="41"/>
      <c r="L58" s="79"/>
      <c r="M58" s="8"/>
      <c r="N58" s="393"/>
      <c r="O58" s="394"/>
      <c r="P58" s="395"/>
      <c r="Q58" s="37"/>
      <c r="R58" s="37"/>
      <c r="S58" s="37"/>
      <c r="T58" s="5"/>
      <c r="U58" s="37"/>
      <c r="V58" s="37"/>
      <c r="W58" s="5"/>
      <c r="X58" s="5"/>
      <c r="Y58" s="5"/>
      <c r="Z58" s="5"/>
      <c r="AA58" s="5"/>
    </row>
    <row r="59" spans="1:27" ht="15" customHeight="1" x14ac:dyDescent="0.2">
      <c r="A59">
        <v>6</v>
      </c>
      <c r="B59" s="69" t="s">
        <v>228</v>
      </c>
      <c r="C59" s="17"/>
      <c r="D59" s="17"/>
      <c r="E59" s="17"/>
      <c r="F59" s="17"/>
      <c r="G59" s="17"/>
      <c r="H59" s="17"/>
      <c r="I59" s="41"/>
      <c r="J59" s="41"/>
      <c r="K59" s="41"/>
      <c r="L59" s="79"/>
      <c r="M59" s="8"/>
      <c r="N59" s="393"/>
      <c r="O59" s="394"/>
      <c r="P59" s="395"/>
      <c r="Q59" s="37"/>
      <c r="R59" s="37"/>
      <c r="S59" s="37"/>
      <c r="T59" s="5"/>
      <c r="U59" s="37"/>
      <c r="V59" s="37"/>
      <c r="W59" s="5"/>
      <c r="X59" s="5"/>
      <c r="Y59" s="5"/>
      <c r="Z59" s="5"/>
      <c r="AA59" s="5"/>
    </row>
    <row r="60" spans="1:27" ht="15" customHeight="1" x14ac:dyDescent="0.2">
      <c r="A60">
        <v>7</v>
      </c>
      <c r="B60" s="69" t="s">
        <v>268</v>
      </c>
      <c r="C60" s="17"/>
      <c r="D60" s="17"/>
      <c r="E60" s="17"/>
      <c r="F60" s="17"/>
      <c r="G60" s="17"/>
      <c r="H60" s="17"/>
      <c r="I60" s="41"/>
      <c r="J60" s="41"/>
      <c r="K60" s="41"/>
      <c r="L60" s="79"/>
      <c r="M60" s="8"/>
      <c r="N60" s="393"/>
      <c r="O60" s="394"/>
      <c r="P60" s="395"/>
      <c r="Q60" s="37"/>
      <c r="R60" s="37"/>
      <c r="S60" s="37"/>
      <c r="T60" s="5"/>
      <c r="U60" s="37"/>
      <c r="V60" s="37"/>
      <c r="W60" s="5"/>
      <c r="X60" s="5"/>
      <c r="Y60" s="5"/>
      <c r="Z60" s="5"/>
      <c r="AA60" s="5"/>
    </row>
    <row r="61" spans="1:27" ht="15" customHeight="1" x14ac:dyDescent="0.2">
      <c r="B61" s="37"/>
      <c r="C61" s="37"/>
      <c r="D61" s="37"/>
      <c r="E61" s="37"/>
      <c r="F61" s="37"/>
      <c r="G61" s="5"/>
      <c r="H61" s="5"/>
      <c r="I61" s="6"/>
      <c r="L61" s="6"/>
      <c r="M61" s="6"/>
      <c r="N61" s="68"/>
      <c r="O61" s="68"/>
      <c r="P61" s="68"/>
      <c r="Q61" s="37"/>
      <c r="R61" s="37"/>
      <c r="S61" s="37"/>
      <c r="T61" s="37"/>
      <c r="U61" s="37"/>
      <c r="V61" s="37"/>
      <c r="W61" s="5"/>
      <c r="X61" s="5"/>
      <c r="Y61" s="5"/>
      <c r="Z61" s="5"/>
      <c r="AA61" s="5"/>
    </row>
    <row r="62" spans="1:27" ht="15" customHeight="1" x14ac:dyDescent="0.2">
      <c r="B62" s="85" t="s">
        <v>201</v>
      </c>
      <c r="C62" s="86"/>
      <c r="D62" s="86"/>
      <c r="E62" s="5"/>
      <c r="F62" s="5"/>
      <c r="G62" s="5"/>
      <c r="H62" s="5"/>
      <c r="I62" s="6"/>
      <c r="L62" s="74"/>
      <c r="M62" s="96"/>
      <c r="N62" s="396" t="s">
        <v>30</v>
      </c>
      <c r="O62" s="396"/>
      <c r="P62" s="396"/>
      <c r="Q62" s="5"/>
      <c r="R62" s="5"/>
      <c r="S62" s="5"/>
      <c r="T62" s="5"/>
      <c r="U62" s="5"/>
      <c r="V62" s="5"/>
      <c r="W62" s="5"/>
      <c r="X62" s="5"/>
      <c r="Y62" s="5"/>
      <c r="Z62" s="5"/>
      <c r="AA62" s="5"/>
    </row>
    <row r="63" spans="1:27" ht="15" customHeight="1" x14ac:dyDescent="0.2">
      <c r="A63">
        <f>A60+1</f>
        <v>8</v>
      </c>
      <c r="B63" s="78" t="s">
        <v>229</v>
      </c>
      <c r="C63" s="68"/>
      <c r="D63" s="68"/>
      <c r="E63" s="68"/>
      <c r="F63" s="68"/>
      <c r="G63" s="68"/>
      <c r="H63" s="68"/>
      <c r="I63" s="68"/>
      <c r="J63" s="41"/>
      <c r="K63" s="41"/>
      <c r="L63" s="80"/>
      <c r="M63" s="8"/>
      <c r="N63" s="393"/>
      <c r="O63" s="394"/>
      <c r="P63" s="395"/>
      <c r="Q63" s="5"/>
      <c r="R63" s="5"/>
      <c r="S63" s="5"/>
      <c r="T63" s="5"/>
      <c r="U63" s="5"/>
      <c r="V63" s="5"/>
      <c r="W63" s="5"/>
      <c r="X63" s="5"/>
      <c r="Y63" s="5"/>
      <c r="Z63" s="5"/>
      <c r="AA63" s="5"/>
    </row>
    <row r="64" spans="1:27" ht="15" customHeight="1" x14ac:dyDescent="0.2">
      <c r="A64">
        <v>9</v>
      </c>
      <c r="B64" s="78" t="s">
        <v>230</v>
      </c>
      <c r="C64" s="68"/>
      <c r="D64" s="68"/>
      <c r="E64" s="68"/>
      <c r="F64" s="68"/>
      <c r="G64" s="68"/>
      <c r="H64" s="68"/>
      <c r="I64" s="68"/>
      <c r="J64" s="41"/>
      <c r="K64" s="41"/>
      <c r="L64" s="80"/>
      <c r="M64" s="8"/>
      <c r="N64" s="393"/>
      <c r="O64" s="394"/>
      <c r="P64" s="395"/>
      <c r="Q64" s="5"/>
      <c r="R64" s="5"/>
      <c r="S64" s="5"/>
      <c r="T64" s="5"/>
      <c r="U64" s="5"/>
      <c r="V64" s="5"/>
      <c r="W64" s="5"/>
      <c r="X64" s="5"/>
      <c r="Y64" s="5"/>
      <c r="Z64" s="5"/>
      <c r="AA64" s="5"/>
    </row>
    <row r="65" spans="1:27" ht="15" customHeight="1" x14ac:dyDescent="0.2">
      <c r="A65">
        <v>10</v>
      </c>
      <c r="B65" s="78" t="s">
        <v>231</v>
      </c>
      <c r="C65" s="68"/>
      <c r="D65" s="68"/>
      <c r="E65" s="68"/>
      <c r="F65" s="68"/>
      <c r="G65" s="68"/>
      <c r="H65" s="68"/>
      <c r="I65" s="68"/>
      <c r="J65" s="41"/>
      <c r="K65" s="41"/>
      <c r="L65" s="80"/>
      <c r="M65" s="8"/>
      <c r="N65" s="393"/>
      <c r="O65" s="394"/>
      <c r="P65" s="395"/>
      <c r="Q65" s="5"/>
      <c r="R65" s="5"/>
      <c r="S65" s="5"/>
      <c r="T65" s="5"/>
      <c r="U65" s="5"/>
      <c r="V65" s="5"/>
      <c r="W65" s="5"/>
      <c r="X65" s="5"/>
      <c r="Y65" s="5"/>
      <c r="Z65" s="5"/>
      <c r="AA65" s="5"/>
    </row>
    <row r="66" spans="1:27" ht="15" customHeight="1" x14ac:dyDescent="0.2">
      <c r="A66">
        <f>A65+1</f>
        <v>11</v>
      </c>
      <c r="B66" s="78" t="s">
        <v>269</v>
      </c>
      <c r="C66" s="68"/>
      <c r="D66" s="68"/>
      <c r="E66" s="68"/>
      <c r="F66" s="68"/>
      <c r="G66" s="68"/>
      <c r="H66" s="68"/>
      <c r="I66" s="68"/>
      <c r="J66" s="41"/>
      <c r="K66" s="41"/>
      <c r="L66" s="80"/>
      <c r="M66" s="8"/>
      <c r="N66" s="393"/>
      <c r="O66" s="394"/>
      <c r="P66" s="395"/>
      <c r="Q66" s="5"/>
      <c r="R66" s="5"/>
      <c r="S66" s="5"/>
      <c r="T66" s="5"/>
      <c r="U66" s="5"/>
      <c r="V66" s="5"/>
      <c r="W66" s="5"/>
      <c r="X66" s="5"/>
      <c r="Y66" s="5"/>
      <c r="Z66" s="5"/>
      <c r="AA66" s="5"/>
    </row>
    <row r="67" spans="1:27" ht="15" customHeight="1" x14ac:dyDescent="0.2">
      <c r="A67">
        <f t="shared" ref="A67:A87" si="0">A66+1</f>
        <v>12</v>
      </c>
      <c r="B67" s="78" t="s">
        <v>270</v>
      </c>
      <c r="C67" s="68"/>
      <c r="D67" s="68"/>
      <c r="E67" s="68"/>
      <c r="F67" s="68"/>
      <c r="G67" s="68"/>
      <c r="H67" s="68"/>
      <c r="I67" s="68"/>
      <c r="J67" s="41"/>
      <c r="K67" s="41"/>
      <c r="L67" s="80"/>
      <c r="M67" s="8"/>
      <c r="N67" s="393"/>
      <c r="O67" s="394"/>
      <c r="P67" s="395"/>
      <c r="Q67" s="5"/>
      <c r="R67" s="5"/>
      <c r="S67" s="5"/>
      <c r="T67" s="5"/>
      <c r="U67" s="5"/>
      <c r="V67" s="5"/>
      <c r="W67" s="5"/>
      <c r="X67" s="5"/>
      <c r="Y67" s="5"/>
      <c r="Z67" s="5"/>
      <c r="AA67" s="5"/>
    </row>
    <row r="68" spans="1:27" ht="15" customHeight="1" x14ac:dyDescent="0.2">
      <c r="A68">
        <f t="shared" si="0"/>
        <v>13</v>
      </c>
      <c r="B68" s="69" t="s">
        <v>232</v>
      </c>
      <c r="C68" s="68"/>
      <c r="D68" s="68"/>
      <c r="E68" s="68"/>
      <c r="F68" s="68"/>
      <c r="G68" s="68"/>
      <c r="H68" s="68"/>
      <c r="I68" s="68"/>
      <c r="J68" s="41"/>
      <c r="K68" s="41"/>
      <c r="L68" s="80"/>
      <c r="M68" s="8"/>
      <c r="N68" s="393"/>
      <c r="O68" s="394"/>
      <c r="P68" s="395"/>
      <c r="Q68" s="5"/>
      <c r="R68" s="5"/>
      <c r="S68" s="5"/>
      <c r="T68" s="5"/>
      <c r="U68" s="5"/>
      <c r="V68" s="5"/>
      <c r="W68" s="5"/>
      <c r="X68" s="5"/>
      <c r="Y68" s="5"/>
      <c r="Z68" s="5"/>
      <c r="AA68" s="5"/>
    </row>
    <row r="69" spans="1:27" ht="15" customHeight="1" x14ac:dyDescent="0.2">
      <c r="A69">
        <f t="shared" si="0"/>
        <v>14</v>
      </c>
      <c r="B69" s="78" t="s">
        <v>233</v>
      </c>
      <c r="C69" s="68"/>
      <c r="D69" s="41"/>
      <c r="E69" s="41"/>
      <c r="F69" s="41"/>
      <c r="G69" s="41"/>
      <c r="H69" s="41"/>
      <c r="I69" s="68"/>
      <c r="J69" s="41"/>
      <c r="K69" s="41"/>
      <c r="L69" s="80"/>
      <c r="M69" s="8"/>
      <c r="N69" s="393"/>
      <c r="O69" s="394"/>
      <c r="P69" s="395"/>
      <c r="Q69" s="5"/>
      <c r="R69" s="5"/>
      <c r="S69" s="5"/>
      <c r="T69" s="5"/>
      <c r="U69" s="5"/>
      <c r="V69" s="5"/>
      <c r="W69" s="5"/>
      <c r="X69" s="5"/>
      <c r="Y69" s="5"/>
      <c r="Z69" s="5"/>
      <c r="AA69" s="5"/>
    </row>
    <row r="70" spans="1:27" ht="15" customHeight="1" x14ac:dyDescent="0.2">
      <c r="A70">
        <f t="shared" si="0"/>
        <v>15</v>
      </c>
      <c r="B70" s="78" t="s">
        <v>234</v>
      </c>
      <c r="C70" s="68"/>
      <c r="D70" s="41"/>
      <c r="E70" s="41"/>
      <c r="F70" s="41"/>
      <c r="G70" s="41"/>
      <c r="H70" s="41"/>
      <c r="I70" s="68"/>
      <c r="J70" s="41"/>
      <c r="K70" s="41"/>
      <c r="L70" s="80"/>
      <c r="M70" s="8"/>
      <c r="N70" s="393"/>
      <c r="O70" s="394"/>
      <c r="P70" s="395"/>
      <c r="T70" s="5"/>
      <c r="U70" s="5"/>
      <c r="V70" s="5"/>
      <c r="W70" s="5"/>
      <c r="X70" s="5"/>
      <c r="Y70" s="5"/>
      <c r="Z70" s="5"/>
      <c r="AA70" s="5"/>
    </row>
    <row r="71" spans="1:27" ht="15" customHeight="1" x14ac:dyDescent="0.2">
      <c r="A71">
        <f t="shared" si="0"/>
        <v>16</v>
      </c>
      <c r="B71" s="78" t="s">
        <v>235</v>
      </c>
      <c r="C71" s="68"/>
      <c r="D71" s="41"/>
      <c r="E71" s="41"/>
      <c r="F71" s="41"/>
      <c r="G71" s="41"/>
      <c r="H71" s="41"/>
      <c r="I71" s="68"/>
      <c r="J71" s="41"/>
      <c r="K71" s="41"/>
      <c r="L71" s="80"/>
      <c r="M71" s="8"/>
      <c r="N71" s="393"/>
      <c r="O71" s="394"/>
      <c r="P71" s="395"/>
      <c r="T71" s="5"/>
      <c r="U71" s="5"/>
      <c r="V71" s="5"/>
      <c r="W71" s="5"/>
      <c r="X71" s="5"/>
      <c r="Y71" s="5"/>
      <c r="Z71" s="5"/>
      <c r="AA71" s="5"/>
    </row>
    <row r="72" spans="1:27" ht="15" customHeight="1" x14ac:dyDescent="0.2">
      <c r="A72">
        <f t="shared" si="0"/>
        <v>17</v>
      </c>
      <c r="B72" s="78" t="s">
        <v>236</v>
      </c>
      <c r="C72" s="68"/>
      <c r="D72" s="41"/>
      <c r="E72" s="41"/>
      <c r="F72" s="41"/>
      <c r="G72" s="41"/>
      <c r="H72" s="41"/>
      <c r="I72" s="68"/>
      <c r="J72" s="41"/>
      <c r="K72" s="41"/>
      <c r="L72" s="80"/>
      <c r="M72" s="8"/>
      <c r="N72" s="393"/>
      <c r="O72" s="394"/>
      <c r="P72" s="395"/>
      <c r="T72" s="5"/>
      <c r="U72" s="5"/>
      <c r="V72" s="5"/>
      <c r="W72" s="5"/>
      <c r="X72" s="5"/>
      <c r="Y72" s="5"/>
      <c r="Z72" s="5"/>
      <c r="AA72" s="5"/>
    </row>
    <row r="73" spans="1:27" ht="15" customHeight="1" x14ac:dyDescent="0.2">
      <c r="A73">
        <f t="shared" si="0"/>
        <v>18</v>
      </c>
      <c r="B73" s="78" t="s">
        <v>237</v>
      </c>
      <c r="C73" s="68"/>
      <c r="D73" s="41"/>
      <c r="E73" s="41"/>
      <c r="F73" s="41"/>
      <c r="G73" s="41"/>
      <c r="H73" s="41"/>
      <c r="I73" s="68"/>
      <c r="J73" s="41"/>
      <c r="K73" s="41"/>
      <c r="L73" s="80"/>
      <c r="M73" s="8"/>
      <c r="N73" s="393"/>
      <c r="O73" s="394"/>
      <c r="P73" s="395"/>
      <c r="T73" s="5"/>
      <c r="U73" s="5"/>
      <c r="V73" s="5"/>
      <c r="W73" s="5"/>
      <c r="X73" s="5"/>
      <c r="Y73" s="5"/>
      <c r="Z73" s="5"/>
      <c r="AA73" s="5"/>
    </row>
    <row r="74" spans="1:27" ht="15" customHeight="1" x14ac:dyDescent="0.2">
      <c r="A74">
        <f t="shared" si="0"/>
        <v>19</v>
      </c>
      <c r="B74" s="78" t="s">
        <v>238</v>
      </c>
      <c r="C74" s="68"/>
      <c r="D74" s="41"/>
      <c r="E74" s="41"/>
      <c r="F74" s="41"/>
      <c r="G74" s="41"/>
      <c r="H74" s="41"/>
      <c r="I74" s="68"/>
      <c r="J74" s="41"/>
      <c r="K74" s="41"/>
      <c r="L74" s="80"/>
      <c r="M74" s="8"/>
      <c r="N74" s="393"/>
      <c r="O74" s="394"/>
      <c r="P74" s="395"/>
      <c r="T74" s="5"/>
      <c r="U74" s="5"/>
      <c r="V74" s="5"/>
      <c r="W74" s="5"/>
      <c r="X74" s="5"/>
      <c r="Y74" s="5"/>
      <c r="Z74" s="5"/>
      <c r="AA74" s="5"/>
    </row>
    <row r="75" spans="1:27" ht="15" customHeight="1" x14ac:dyDescent="0.2">
      <c r="A75">
        <f t="shared" si="0"/>
        <v>20</v>
      </c>
      <c r="B75" s="78" t="s">
        <v>239</v>
      </c>
      <c r="C75" s="68"/>
      <c r="D75" s="41"/>
      <c r="E75" s="41"/>
      <c r="F75" s="41"/>
      <c r="G75" s="17"/>
      <c r="H75" s="17"/>
      <c r="I75" s="17"/>
      <c r="J75" s="41"/>
      <c r="K75" s="41"/>
      <c r="L75" s="81"/>
      <c r="M75" s="8"/>
      <c r="N75" s="393"/>
      <c r="O75" s="394"/>
      <c r="P75" s="395"/>
      <c r="T75" s="5"/>
      <c r="U75" s="5"/>
      <c r="V75" s="5"/>
      <c r="W75" s="5"/>
      <c r="X75" s="5"/>
      <c r="Y75" s="5"/>
      <c r="Z75" s="5"/>
      <c r="AA75" s="5"/>
    </row>
    <row r="76" spans="1:27" ht="15" customHeight="1" x14ac:dyDescent="0.2">
      <c r="A76">
        <f t="shared" si="0"/>
        <v>21</v>
      </c>
      <c r="B76" s="78" t="s">
        <v>240</v>
      </c>
      <c r="C76" s="68"/>
      <c r="D76" s="41"/>
      <c r="E76" s="41"/>
      <c r="F76" s="41"/>
      <c r="G76" s="41"/>
      <c r="H76" s="41"/>
      <c r="I76" s="41"/>
      <c r="J76" s="41"/>
      <c r="K76" s="41"/>
      <c r="L76" s="79"/>
      <c r="M76" s="8"/>
      <c r="N76" s="393"/>
      <c r="O76" s="394"/>
      <c r="P76" s="395"/>
      <c r="Q76" s="5"/>
      <c r="R76" s="5"/>
      <c r="S76" s="5"/>
      <c r="T76" s="5"/>
      <c r="U76" s="5"/>
      <c r="V76" s="5"/>
      <c r="W76" s="5"/>
      <c r="X76" s="5"/>
      <c r="Y76" s="5"/>
      <c r="Z76" s="5"/>
      <c r="AA76" s="5"/>
    </row>
    <row r="77" spans="1:27" ht="15" customHeight="1" x14ac:dyDescent="0.2">
      <c r="A77">
        <f t="shared" si="0"/>
        <v>22</v>
      </c>
      <c r="B77" s="78" t="s">
        <v>271</v>
      </c>
      <c r="C77" s="68"/>
      <c r="D77" s="68"/>
      <c r="E77" s="68"/>
      <c r="F77" s="68"/>
      <c r="G77" s="68"/>
      <c r="H77" s="68"/>
      <c r="I77" s="41"/>
      <c r="J77" s="41"/>
      <c r="K77" s="41"/>
      <c r="L77" s="79"/>
      <c r="M77" s="8"/>
      <c r="N77" s="393"/>
      <c r="O77" s="394"/>
      <c r="P77" s="395"/>
      <c r="Q77" s="5"/>
      <c r="R77" s="5"/>
      <c r="S77" s="5"/>
      <c r="T77" s="5"/>
      <c r="U77" s="5"/>
      <c r="V77" s="5"/>
      <c r="W77" s="5"/>
      <c r="X77" s="5"/>
      <c r="Y77" s="5"/>
      <c r="Z77" s="5"/>
      <c r="AA77" s="5"/>
    </row>
    <row r="78" spans="1:27" ht="15" customHeight="1" x14ac:dyDescent="0.2">
      <c r="A78">
        <f t="shared" si="0"/>
        <v>23</v>
      </c>
      <c r="B78" s="78" t="s">
        <v>241</v>
      </c>
      <c r="C78" s="68"/>
      <c r="D78" s="68"/>
      <c r="E78" s="68"/>
      <c r="F78" s="68"/>
      <c r="G78" s="68"/>
      <c r="H78" s="68"/>
      <c r="I78" s="41"/>
      <c r="J78" s="41"/>
      <c r="K78" s="41"/>
      <c r="L78" s="79"/>
      <c r="M78" s="8"/>
      <c r="N78" s="393"/>
      <c r="O78" s="394"/>
      <c r="P78" s="395"/>
      <c r="Q78" s="5"/>
      <c r="R78" s="5"/>
      <c r="S78" s="5"/>
      <c r="T78" s="5"/>
      <c r="U78" s="5"/>
      <c r="V78" s="5"/>
      <c r="W78" s="5"/>
      <c r="X78" s="5"/>
      <c r="Y78" s="5"/>
      <c r="Z78" s="5"/>
      <c r="AA78" s="5"/>
    </row>
    <row r="79" spans="1:27" ht="15" customHeight="1" x14ac:dyDescent="0.2">
      <c r="A79">
        <f t="shared" si="0"/>
        <v>24</v>
      </c>
      <c r="B79" s="78" t="s">
        <v>242</v>
      </c>
      <c r="C79" s="68"/>
      <c r="D79" s="68"/>
      <c r="E79" s="68"/>
      <c r="F79" s="68"/>
      <c r="G79" s="68"/>
      <c r="H79" s="68"/>
      <c r="I79" s="41"/>
      <c r="J79" s="41"/>
      <c r="K79" s="41"/>
      <c r="L79" s="79"/>
      <c r="M79" s="8"/>
      <c r="N79" s="393"/>
      <c r="O79" s="394"/>
      <c r="P79" s="395"/>
      <c r="Q79" s="5"/>
      <c r="R79" s="5"/>
      <c r="S79" s="5"/>
      <c r="T79" s="5"/>
      <c r="U79" s="5"/>
      <c r="V79" s="5"/>
      <c r="W79" s="5"/>
      <c r="X79" s="5"/>
      <c r="Y79" s="5"/>
      <c r="Z79" s="5"/>
      <c r="AA79" s="5"/>
    </row>
    <row r="80" spans="1:27" ht="15" customHeight="1" x14ac:dyDescent="0.2">
      <c r="A80">
        <f t="shared" si="0"/>
        <v>25</v>
      </c>
      <c r="B80" s="78" t="s">
        <v>243</v>
      </c>
      <c r="C80" s="68"/>
      <c r="D80" s="68"/>
      <c r="E80" s="68"/>
      <c r="F80" s="68"/>
      <c r="G80" s="68"/>
      <c r="H80" s="68"/>
      <c r="I80" s="41"/>
      <c r="J80" s="41"/>
      <c r="K80" s="41"/>
      <c r="L80" s="79"/>
      <c r="M80" s="8"/>
      <c r="N80" s="393"/>
      <c r="O80" s="394"/>
      <c r="P80" s="395"/>
      <c r="Q80" s="5"/>
      <c r="R80" s="5"/>
      <c r="S80" s="5"/>
      <c r="T80" s="5"/>
      <c r="U80" s="5"/>
      <c r="V80" s="5"/>
      <c r="W80" s="5"/>
      <c r="X80" s="5"/>
      <c r="Y80" s="5"/>
      <c r="Z80" s="5"/>
      <c r="AA80" s="5"/>
    </row>
    <row r="81" spans="1:27" ht="15" customHeight="1" x14ac:dyDescent="0.2">
      <c r="A81">
        <f t="shared" si="0"/>
        <v>26</v>
      </c>
      <c r="B81" s="78" t="s">
        <v>244</v>
      </c>
      <c r="C81" s="68"/>
      <c r="D81" s="68"/>
      <c r="E81" s="68"/>
      <c r="F81" s="68"/>
      <c r="G81" s="68"/>
      <c r="H81" s="68"/>
      <c r="I81" s="41"/>
      <c r="J81" s="41"/>
      <c r="K81" s="41"/>
      <c r="L81" s="79"/>
      <c r="M81" s="8"/>
      <c r="N81" s="393"/>
      <c r="O81" s="394"/>
      <c r="P81" s="395"/>
      <c r="Q81" s="5"/>
      <c r="R81" s="5"/>
      <c r="S81" s="5"/>
      <c r="T81" s="5"/>
      <c r="U81" s="5"/>
      <c r="V81" s="5"/>
      <c r="W81" s="5"/>
      <c r="X81" s="5"/>
      <c r="Y81" s="5"/>
      <c r="Z81" s="5"/>
      <c r="AA81" s="5"/>
    </row>
    <row r="82" spans="1:27" ht="15" customHeight="1" x14ac:dyDescent="0.2">
      <c r="A82">
        <f t="shared" si="0"/>
        <v>27</v>
      </c>
      <c r="B82" s="78" t="s">
        <v>245</v>
      </c>
      <c r="C82" s="68"/>
      <c r="D82" s="68"/>
      <c r="E82" s="68"/>
      <c r="F82" s="68"/>
      <c r="G82" s="17"/>
      <c r="H82" s="17"/>
      <c r="I82" s="41"/>
      <c r="J82" s="41"/>
      <c r="K82" s="41"/>
      <c r="L82" s="79"/>
      <c r="M82" s="8"/>
      <c r="N82" s="393"/>
      <c r="O82" s="394"/>
      <c r="P82" s="395"/>
      <c r="Q82" s="5"/>
      <c r="R82" s="5"/>
      <c r="S82" s="5"/>
      <c r="T82" s="5"/>
      <c r="U82" s="5"/>
      <c r="V82" s="5"/>
      <c r="W82" s="5"/>
      <c r="X82" s="5"/>
      <c r="Y82" s="5"/>
      <c r="Z82" s="5"/>
      <c r="AA82" s="5"/>
    </row>
    <row r="83" spans="1:27" ht="15" customHeight="1" x14ac:dyDescent="0.2">
      <c r="A83">
        <f t="shared" si="0"/>
        <v>28</v>
      </c>
      <c r="B83" s="78" t="s">
        <v>246</v>
      </c>
      <c r="C83" s="68"/>
      <c r="D83" s="68"/>
      <c r="E83" s="68"/>
      <c r="F83" s="68"/>
      <c r="G83" s="17"/>
      <c r="H83" s="17"/>
      <c r="I83" s="41"/>
      <c r="J83" s="41"/>
      <c r="K83" s="41"/>
      <c r="L83" s="79"/>
      <c r="M83" s="8"/>
      <c r="N83" s="393"/>
      <c r="O83" s="394"/>
      <c r="P83" s="395"/>
      <c r="Q83" s="5"/>
      <c r="R83" s="5"/>
      <c r="S83" s="5"/>
      <c r="T83" s="5"/>
      <c r="U83" s="5"/>
      <c r="V83" s="5"/>
      <c r="W83" s="5"/>
      <c r="X83" s="5"/>
      <c r="Y83" s="5"/>
      <c r="Z83" s="5"/>
      <c r="AA83" s="5"/>
    </row>
    <row r="84" spans="1:27" ht="15" customHeight="1" x14ac:dyDescent="0.2">
      <c r="A84">
        <f t="shared" si="0"/>
        <v>29</v>
      </c>
      <c r="B84" s="82" t="s">
        <v>247</v>
      </c>
      <c r="C84" s="68"/>
      <c r="D84" s="68"/>
      <c r="E84" s="68"/>
      <c r="F84" s="68"/>
      <c r="G84" s="68"/>
      <c r="H84" s="68"/>
      <c r="I84" s="41"/>
      <c r="J84" s="41"/>
      <c r="K84" s="41"/>
      <c r="L84" s="79"/>
      <c r="M84" s="8"/>
      <c r="N84" s="393"/>
      <c r="O84" s="394"/>
      <c r="P84" s="395"/>
      <c r="Q84" s="5"/>
      <c r="R84" s="5"/>
      <c r="S84" s="5"/>
      <c r="T84" s="5"/>
      <c r="U84" s="5"/>
      <c r="V84" s="5"/>
      <c r="W84" s="5"/>
      <c r="X84" s="5"/>
      <c r="Y84" s="5"/>
      <c r="Z84" s="5"/>
      <c r="AA84" s="5"/>
    </row>
    <row r="85" spans="1:27" ht="15" customHeight="1" x14ac:dyDescent="0.2">
      <c r="A85">
        <f t="shared" si="0"/>
        <v>30</v>
      </c>
      <c r="B85" s="78" t="s">
        <v>248</v>
      </c>
      <c r="C85" s="68"/>
      <c r="D85" s="68"/>
      <c r="E85" s="68"/>
      <c r="F85" s="68"/>
      <c r="G85" s="68"/>
      <c r="H85" s="68"/>
      <c r="I85" s="41"/>
      <c r="J85" s="41"/>
      <c r="K85" s="41"/>
      <c r="L85" s="79"/>
      <c r="M85" s="8"/>
      <c r="N85" s="393"/>
      <c r="O85" s="394"/>
      <c r="P85" s="395"/>
      <c r="Q85" s="5"/>
      <c r="R85" s="5"/>
      <c r="S85" s="5"/>
      <c r="T85" s="5"/>
      <c r="U85" s="5"/>
      <c r="V85" s="5"/>
      <c r="W85" s="5"/>
      <c r="X85" s="5"/>
      <c r="Y85" s="5"/>
      <c r="Z85" s="5"/>
      <c r="AA85" s="5"/>
    </row>
    <row r="86" spans="1:27" ht="15" customHeight="1" x14ac:dyDescent="0.2">
      <c r="A86">
        <f t="shared" si="0"/>
        <v>31</v>
      </c>
      <c r="B86" s="78" t="s">
        <v>249</v>
      </c>
      <c r="C86" s="68"/>
      <c r="D86" s="68"/>
      <c r="E86" s="68"/>
      <c r="F86" s="68"/>
      <c r="G86" s="68"/>
      <c r="H86" s="68"/>
      <c r="I86" s="41"/>
      <c r="J86" s="41"/>
      <c r="K86" s="41"/>
      <c r="L86" s="79"/>
      <c r="M86" s="8"/>
      <c r="N86" s="393"/>
      <c r="O86" s="394"/>
      <c r="P86" s="395"/>
      <c r="Q86" s="5"/>
      <c r="R86" s="5"/>
      <c r="S86" s="5"/>
      <c r="T86" s="5"/>
      <c r="U86" s="5"/>
      <c r="V86" s="5"/>
      <c r="W86" s="5"/>
      <c r="X86" s="5"/>
      <c r="Y86" s="5"/>
      <c r="Z86" s="5"/>
      <c r="AA86" s="5"/>
    </row>
    <row r="87" spans="1:27" ht="15" customHeight="1" x14ac:dyDescent="0.2">
      <c r="A87">
        <f t="shared" si="0"/>
        <v>32</v>
      </c>
      <c r="B87" s="78" t="s">
        <v>272</v>
      </c>
      <c r="C87" s="68"/>
      <c r="D87" s="68"/>
      <c r="E87" s="68"/>
      <c r="F87" s="68"/>
      <c r="G87" s="68"/>
      <c r="H87" s="68"/>
      <c r="I87" s="41"/>
      <c r="J87" s="41"/>
      <c r="K87" s="41"/>
      <c r="L87" s="79"/>
      <c r="M87" s="8"/>
      <c r="N87" s="393"/>
      <c r="O87" s="394"/>
      <c r="P87" s="395"/>
      <c r="Q87" s="5"/>
      <c r="R87" s="5"/>
      <c r="S87" s="5"/>
      <c r="T87" s="5"/>
      <c r="U87" s="5"/>
      <c r="V87" s="5"/>
      <c r="W87" s="5"/>
      <c r="X87" s="5"/>
      <c r="Y87" s="5"/>
      <c r="Z87" s="5"/>
      <c r="AA87" s="5"/>
    </row>
    <row r="88" spans="1:27" ht="15" customHeight="1" x14ac:dyDescent="0.2">
      <c r="B88" s="6"/>
      <c r="C88" s="6"/>
      <c r="D88" s="5"/>
      <c r="E88" s="5"/>
      <c r="F88" s="5"/>
      <c r="G88" s="5"/>
      <c r="H88" s="5"/>
      <c r="I88" s="37"/>
      <c r="L88" s="37"/>
      <c r="M88" s="37"/>
      <c r="N88" s="381"/>
      <c r="O88" s="381"/>
      <c r="P88" s="381"/>
      <c r="Q88" s="5"/>
      <c r="R88" s="5"/>
      <c r="S88" s="5"/>
      <c r="T88" s="5"/>
      <c r="U88" s="5"/>
      <c r="V88" s="5"/>
      <c r="W88" s="5"/>
      <c r="X88" s="5"/>
      <c r="Y88" s="5"/>
      <c r="Z88" s="5"/>
      <c r="AA88" s="5"/>
    </row>
    <row r="89" spans="1:27" ht="15" customHeight="1" x14ac:dyDescent="0.2">
      <c r="B89" s="85" t="s">
        <v>202</v>
      </c>
      <c r="C89" s="86"/>
      <c r="D89" s="86"/>
      <c r="E89" s="5"/>
      <c r="F89" s="5"/>
      <c r="G89" s="5"/>
      <c r="H89" s="5"/>
      <c r="I89" s="5"/>
      <c r="L89" s="74"/>
      <c r="N89" s="396" t="s">
        <v>30</v>
      </c>
      <c r="O89" s="396"/>
      <c r="P89" s="396"/>
      <c r="Q89" s="5"/>
      <c r="R89" s="5"/>
      <c r="S89" s="5"/>
      <c r="T89" s="5"/>
      <c r="U89" s="5"/>
      <c r="V89" s="5"/>
      <c r="W89" s="5"/>
      <c r="X89" s="5"/>
      <c r="Y89" s="5"/>
      <c r="Z89" s="5"/>
      <c r="AA89" s="5"/>
    </row>
    <row r="90" spans="1:27" ht="15" customHeight="1" x14ac:dyDescent="0.2">
      <c r="A90">
        <f>A87+1</f>
        <v>33</v>
      </c>
      <c r="B90" s="83" t="s">
        <v>258</v>
      </c>
      <c r="C90" s="41"/>
      <c r="D90" s="41"/>
      <c r="E90" s="41"/>
      <c r="F90" s="41"/>
      <c r="G90" s="41"/>
      <c r="H90" s="41"/>
      <c r="I90" s="41"/>
      <c r="J90" s="41"/>
      <c r="K90" s="41"/>
      <c r="L90" s="79"/>
      <c r="M90" s="8"/>
      <c r="N90" s="393"/>
      <c r="O90" s="394"/>
      <c r="P90" s="395"/>
      <c r="Q90" s="5"/>
      <c r="R90" s="5"/>
      <c r="S90" s="5"/>
      <c r="T90" s="5"/>
      <c r="U90" s="5"/>
      <c r="V90" s="5"/>
      <c r="W90" s="5"/>
      <c r="X90" s="5"/>
      <c r="Y90" s="5"/>
      <c r="Z90" s="5"/>
      <c r="AA90" s="5"/>
    </row>
    <row r="91" spans="1:27" ht="15" customHeight="1" x14ac:dyDescent="0.2">
      <c r="A91">
        <f>A90+1</f>
        <v>34</v>
      </c>
      <c r="B91" s="83" t="s">
        <v>250</v>
      </c>
      <c r="C91" s="41"/>
      <c r="D91" s="41"/>
      <c r="E91" s="41"/>
      <c r="F91" s="41"/>
      <c r="G91" s="41"/>
      <c r="H91" s="41"/>
      <c r="I91" s="41"/>
      <c r="J91" s="41"/>
      <c r="K91" s="41"/>
      <c r="L91" s="79"/>
      <c r="M91" s="8"/>
      <c r="N91" s="393"/>
      <c r="O91" s="394"/>
      <c r="P91" s="395"/>
      <c r="Q91" s="5"/>
      <c r="R91" s="5"/>
      <c r="S91" s="5"/>
      <c r="T91" s="5"/>
      <c r="U91" s="5"/>
      <c r="V91" s="5"/>
      <c r="W91" s="5"/>
      <c r="X91" s="5"/>
      <c r="Y91" s="5"/>
      <c r="Z91" s="5"/>
      <c r="AA91" s="5"/>
    </row>
    <row r="92" spans="1:27" ht="15" customHeight="1" x14ac:dyDescent="0.2">
      <c r="A92">
        <f>A91+1</f>
        <v>35</v>
      </c>
      <c r="B92" s="69" t="s">
        <v>259</v>
      </c>
      <c r="C92" s="41"/>
      <c r="D92" s="41"/>
      <c r="E92" s="41"/>
      <c r="F92" s="41"/>
      <c r="G92" s="41"/>
      <c r="H92" s="41"/>
      <c r="I92" s="41"/>
      <c r="J92" s="41"/>
      <c r="K92" s="41"/>
      <c r="L92" s="79"/>
      <c r="M92" s="8"/>
      <c r="N92" s="87"/>
      <c r="O92" s="88"/>
      <c r="P92" s="24"/>
      <c r="Q92" s="5"/>
      <c r="R92" s="5"/>
      <c r="S92" s="5"/>
      <c r="T92" s="5"/>
      <c r="U92" s="5"/>
      <c r="V92" s="5"/>
      <c r="W92" s="5"/>
      <c r="X92" s="5"/>
      <c r="Y92" s="5"/>
      <c r="Z92" s="5"/>
      <c r="AA92" s="5"/>
    </row>
    <row r="93" spans="1:27" ht="15" customHeight="1" x14ac:dyDescent="0.2">
      <c r="A93">
        <f t="shared" ref="A93:A99" si="1">A92+1</f>
        <v>36</v>
      </c>
      <c r="B93" s="83" t="s">
        <v>251</v>
      </c>
      <c r="C93" s="41"/>
      <c r="D93" s="41"/>
      <c r="E93" s="41"/>
      <c r="F93" s="41"/>
      <c r="G93" s="41"/>
      <c r="H93" s="41"/>
      <c r="I93" s="41"/>
      <c r="J93" s="41"/>
      <c r="K93" s="41"/>
      <c r="L93" s="79"/>
      <c r="M93" s="8"/>
      <c r="N93" s="393"/>
      <c r="O93" s="394"/>
      <c r="P93" s="395"/>
      <c r="Q93" s="37"/>
      <c r="R93" s="37"/>
      <c r="S93" s="37"/>
      <c r="T93" s="5"/>
      <c r="U93" s="37"/>
      <c r="V93" s="37"/>
      <c r="W93" s="5"/>
      <c r="X93" s="5"/>
      <c r="Y93" s="5"/>
      <c r="Z93" s="5"/>
      <c r="AA93" s="5"/>
    </row>
    <row r="94" spans="1:27" ht="15" customHeight="1" x14ac:dyDescent="0.2">
      <c r="A94">
        <f t="shared" si="1"/>
        <v>37</v>
      </c>
      <c r="B94" s="78" t="s">
        <v>252</v>
      </c>
      <c r="C94" s="68"/>
      <c r="D94" s="68"/>
      <c r="E94" s="68"/>
      <c r="F94" s="68"/>
      <c r="G94" s="68"/>
      <c r="H94" s="68"/>
      <c r="I94" s="41"/>
      <c r="J94" s="41"/>
      <c r="K94" s="41"/>
      <c r="L94" s="79"/>
      <c r="M94" s="8"/>
      <c r="N94" s="393"/>
      <c r="O94" s="394"/>
      <c r="P94" s="395"/>
      <c r="Q94" s="37"/>
      <c r="R94" s="37"/>
      <c r="S94" s="37"/>
      <c r="T94" s="5"/>
      <c r="U94" s="37"/>
      <c r="V94" s="37"/>
      <c r="W94" s="5"/>
      <c r="X94" s="5"/>
      <c r="Y94" s="5"/>
      <c r="Z94" s="5"/>
      <c r="AA94" s="5"/>
    </row>
    <row r="95" spans="1:27" ht="15" customHeight="1" x14ac:dyDescent="0.2">
      <c r="A95">
        <f t="shared" si="1"/>
        <v>38</v>
      </c>
      <c r="B95" s="78" t="s">
        <v>253</v>
      </c>
      <c r="C95" s="68"/>
      <c r="D95" s="68"/>
      <c r="E95" s="68"/>
      <c r="F95" s="68"/>
      <c r="G95" s="68"/>
      <c r="H95" s="68"/>
      <c r="I95" s="41"/>
      <c r="J95" s="41"/>
      <c r="K95" s="41"/>
      <c r="L95" s="79"/>
      <c r="M95" s="8"/>
      <c r="N95" s="393"/>
      <c r="O95" s="394"/>
      <c r="P95" s="395"/>
      <c r="Q95" s="37"/>
      <c r="R95" s="37"/>
      <c r="S95" s="37"/>
      <c r="T95" s="5"/>
      <c r="U95" s="37"/>
      <c r="V95" s="37"/>
      <c r="W95" s="5"/>
      <c r="X95" s="5"/>
      <c r="Y95" s="5"/>
      <c r="Z95" s="5"/>
      <c r="AA95" s="5"/>
    </row>
    <row r="96" spans="1:27" ht="15" customHeight="1" x14ac:dyDescent="0.2">
      <c r="A96">
        <f t="shared" si="1"/>
        <v>39</v>
      </c>
      <c r="B96" s="78" t="s">
        <v>254</v>
      </c>
      <c r="C96" s="68"/>
      <c r="D96" s="68"/>
      <c r="E96" s="68"/>
      <c r="F96" s="68"/>
      <c r="G96" s="68"/>
      <c r="H96" s="68"/>
      <c r="I96" s="41"/>
      <c r="J96" s="41"/>
      <c r="K96" s="41"/>
      <c r="L96" s="79"/>
      <c r="M96" s="8"/>
      <c r="N96" s="393"/>
      <c r="O96" s="394"/>
      <c r="P96" s="395"/>
      <c r="Q96" s="37"/>
      <c r="R96" s="37"/>
      <c r="S96" s="37"/>
      <c r="T96" s="5"/>
      <c r="U96" s="37"/>
      <c r="V96" s="37"/>
      <c r="W96" s="5"/>
      <c r="X96" s="5"/>
      <c r="Y96" s="5"/>
      <c r="Z96" s="5"/>
      <c r="AA96" s="5"/>
    </row>
    <row r="97" spans="1:27" ht="15" customHeight="1" x14ac:dyDescent="0.2">
      <c r="A97">
        <f t="shared" si="1"/>
        <v>40</v>
      </c>
      <c r="B97" s="69" t="s">
        <v>255</v>
      </c>
      <c r="C97" s="17"/>
      <c r="D97" s="17"/>
      <c r="E97" s="17"/>
      <c r="F97" s="17"/>
      <c r="G97" s="17"/>
      <c r="H97" s="17"/>
      <c r="I97" s="41"/>
      <c r="J97" s="41"/>
      <c r="K97" s="41"/>
      <c r="L97" s="79"/>
      <c r="M97" s="8"/>
      <c r="N97" s="393"/>
      <c r="O97" s="394"/>
      <c r="P97" s="395"/>
      <c r="Q97" s="37"/>
      <c r="R97" s="37"/>
      <c r="S97" s="37"/>
      <c r="T97" s="5"/>
      <c r="U97" s="37"/>
      <c r="V97" s="37"/>
      <c r="W97" s="5"/>
      <c r="X97" s="5"/>
      <c r="Y97" s="5"/>
      <c r="Z97" s="5"/>
      <c r="AA97" s="5"/>
    </row>
    <row r="98" spans="1:27" ht="15" customHeight="1" x14ac:dyDescent="0.2">
      <c r="A98">
        <f t="shared" si="1"/>
        <v>41</v>
      </c>
      <c r="B98" s="69" t="s">
        <v>256</v>
      </c>
      <c r="C98" s="17"/>
      <c r="D98" s="17"/>
      <c r="E98" s="17"/>
      <c r="F98" s="17"/>
      <c r="G98" s="17"/>
      <c r="H98" s="17"/>
      <c r="I98" s="41"/>
      <c r="J98" s="41"/>
      <c r="K98" s="41"/>
      <c r="L98" s="79"/>
      <c r="M98" s="8"/>
      <c r="N98" s="393"/>
      <c r="O98" s="394"/>
      <c r="P98" s="395"/>
      <c r="Q98" s="37"/>
      <c r="R98" s="37"/>
      <c r="S98" s="37"/>
      <c r="T98" s="5"/>
      <c r="U98" s="37"/>
      <c r="V98" s="37"/>
      <c r="W98" s="5"/>
      <c r="X98" s="5"/>
      <c r="Y98" s="5"/>
      <c r="Z98" s="5"/>
      <c r="AA98" s="5"/>
    </row>
    <row r="99" spans="1:27" ht="15" customHeight="1" x14ac:dyDescent="0.2">
      <c r="A99">
        <f t="shared" si="1"/>
        <v>42</v>
      </c>
      <c r="B99" s="69" t="s">
        <v>257</v>
      </c>
      <c r="C99" s="17"/>
      <c r="D99" s="17"/>
      <c r="E99" s="17"/>
      <c r="F99" s="17"/>
      <c r="G99" s="17"/>
      <c r="H99" s="17"/>
      <c r="I99" s="41"/>
      <c r="J99" s="41"/>
      <c r="K99" s="41"/>
      <c r="L99" s="79"/>
      <c r="M99" s="8"/>
      <c r="N99" s="87"/>
      <c r="O99" s="88"/>
      <c r="P99" s="24"/>
      <c r="Q99" s="37"/>
      <c r="R99" s="37"/>
      <c r="S99" s="37"/>
      <c r="T99" s="5"/>
      <c r="U99" s="37"/>
      <c r="V99" s="37"/>
      <c r="W99" s="5"/>
      <c r="X99" s="5"/>
      <c r="Y99" s="5"/>
      <c r="Z99" s="5"/>
      <c r="AA99" s="5"/>
    </row>
    <row r="100" spans="1:27" ht="15" customHeight="1" x14ac:dyDescent="0.2">
      <c r="B100" s="5"/>
      <c r="C100" s="5"/>
      <c r="D100" s="5"/>
      <c r="E100" s="5"/>
      <c r="F100" s="5"/>
      <c r="G100" s="5"/>
      <c r="H100" s="5"/>
      <c r="I100" s="5"/>
      <c r="L100" s="5"/>
      <c r="M100" s="5"/>
      <c r="N100" s="70"/>
      <c r="O100" s="70"/>
      <c r="P100" s="70"/>
      <c r="Q100" s="37"/>
      <c r="R100" s="37"/>
      <c r="S100" s="37"/>
      <c r="T100" s="37"/>
      <c r="U100" s="37"/>
      <c r="V100" s="37"/>
      <c r="W100" s="5"/>
      <c r="X100" s="5"/>
      <c r="Y100" s="5"/>
      <c r="Z100" s="5"/>
      <c r="AA100" s="5"/>
    </row>
    <row r="101" spans="1:27" ht="15" customHeight="1" x14ac:dyDescent="0.2">
      <c r="B101" s="85" t="s">
        <v>176</v>
      </c>
      <c r="C101" s="86"/>
      <c r="D101" s="5"/>
      <c r="E101" s="5"/>
      <c r="F101" s="5"/>
      <c r="G101" s="5"/>
      <c r="H101" s="5"/>
      <c r="I101" s="5"/>
      <c r="L101" s="74"/>
      <c r="N101" s="396" t="s">
        <v>30</v>
      </c>
      <c r="O101" s="396"/>
      <c r="P101" s="396"/>
      <c r="Q101" s="5"/>
      <c r="R101" s="5"/>
      <c r="S101" s="5"/>
      <c r="T101" s="5"/>
      <c r="U101" s="5"/>
      <c r="V101" s="5"/>
      <c r="W101" s="5"/>
      <c r="X101" s="5"/>
      <c r="Y101" s="5"/>
      <c r="Z101" s="5"/>
      <c r="AA101" s="5"/>
    </row>
    <row r="102" spans="1:27" ht="15" customHeight="1" x14ac:dyDescent="0.2">
      <c r="A102">
        <f>A99+1</f>
        <v>43</v>
      </c>
      <c r="B102" s="78" t="s">
        <v>260</v>
      </c>
      <c r="C102" s="68"/>
      <c r="D102" s="68"/>
      <c r="E102" s="68"/>
      <c r="F102" s="68"/>
      <c r="G102" s="68"/>
      <c r="H102" s="68"/>
      <c r="I102" s="41"/>
      <c r="J102" s="41"/>
      <c r="K102" s="41"/>
      <c r="L102" s="79"/>
      <c r="M102" s="8"/>
      <c r="N102" s="393"/>
      <c r="O102" s="394"/>
      <c r="P102" s="395"/>
      <c r="Q102" s="5"/>
      <c r="R102" s="5"/>
      <c r="S102" s="5"/>
      <c r="T102" s="5"/>
      <c r="U102" s="5"/>
      <c r="V102" s="5"/>
      <c r="W102" s="5"/>
      <c r="X102" s="5"/>
      <c r="Y102" s="5"/>
      <c r="Z102" s="5"/>
      <c r="AA102" s="5"/>
    </row>
    <row r="103" spans="1:27" ht="17.25" customHeight="1" x14ac:dyDescent="0.2">
      <c r="A103">
        <f>A102+1</f>
        <v>44</v>
      </c>
      <c r="B103" s="78" t="s">
        <v>261</v>
      </c>
      <c r="C103" s="68"/>
      <c r="D103" s="68"/>
      <c r="E103" s="68"/>
      <c r="F103" s="68"/>
      <c r="G103" s="68"/>
      <c r="H103" s="68"/>
      <c r="I103" s="41"/>
      <c r="J103" s="41"/>
      <c r="K103" s="41"/>
      <c r="L103" s="79"/>
      <c r="M103" s="8"/>
      <c r="N103" s="393"/>
      <c r="O103" s="394"/>
      <c r="P103" s="395"/>
      <c r="Q103" s="5"/>
      <c r="R103" s="5"/>
      <c r="S103" s="5"/>
      <c r="T103" s="5"/>
      <c r="U103" s="5"/>
      <c r="V103" s="5"/>
      <c r="W103" s="5"/>
      <c r="X103" s="5"/>
      <c r="Y103" s="5"/>
      <c r="Z103" s="5"/>
      <c r="AA103" s="5"/>
    </row>
    <row r="104" spans="1:27" ht="17.25" customHeight="1" x14ac:dyDescent="0.2">
      <c r="A104">
        <f>A103+1</f>
        <v>45</v>
      </c>
      <c r="B104" s="78" t="s">
        <v>262</v>
      </c>
      <c r="C104" s="68"/>
      <c r="D104" s="68"/>
      <c r="E104" s="68"/>
      <c r="F104" s="68"/>
      <c r="G104" s="68"/>
      <c r="H104" s="68"/>
      <c r="I104" s="41"/>
      <c r="J104" s="41"/>
      <c r="K104" s="41"/>
      <c r="L104" s="79"/>
      <c r="M104" s="8"/>
      <c r="N104" s="393"/>
      <c r="O104" s="394"/>
      <c r="P104" s="395"/>
      <c r="Q104" s="37"/>
      <c r="R104" s="37"/>
      <c r="S104" s="37"/>
      <c r="T104" s="5"/>
      <c r="U104" s="37"/>
      <c r="V104" s="37"/>
      <c r="W104" s="5"/>
      <c r="X104" s="5"/>
      <c r="Y104" s="5"/>
      <c r="Z104" s="5"/>
      <c r="AA104" s="5"/>
    </row>
    <row r="105" spans="1:27" ht="17.25" customHeight="1" x14ac:dyDescent="0.2">
      <c r="A105">
        <f>A104+1</f>
        <v>46</v>
      </c>
      <c r="B105" s="78" t="s">
        <v>263</v>
      </c>
      <c r="C105" s="68"/>
      <c r="D105" s="68"/>
      <c r="E105" s="68"/>
      <c r="F105" s="68"/>
      <c r="G105" s="68"/>
      <c r="H105" s="68"/>
      <c r="I105" s="41"/>
      <c r="J105" s="41"/>
      <c r="K105" s="41"/>
      <c r="L105" s="79"/>
      <c r="M105" s="8"/>
      <c r="N105" s="393"/>
      <c r="O105" s="394"/>
      <c r="P105" s="395"/>
      <c r="Q105" s="37"/>
      <c r="R105" s="37"/>
      <c r="S105" s="37"/>
      <c r="T105" s="5"/>
      <c r="U105" s="37"/>
      <c r="V105" s="37"/>
      <c r="W105" s="5"/>
      <c r="X105" s="5"/>
      <c r="Y105" s="5"/>
      <c r="Z105" s="5"/>
      <c r="AA105" s="5"/>
    </row>
    <row r="106" spans="1:27" ht="17.25" customHeight="1" x14ac:dyDescent="0.2">
      <c r="A106">
        <f>A105+1</f>
        <v>47</v>
      </c>
      <c r="B106" s="78" t="s">
        <v>264</v>
      </c>
      <c r="C106" s="68"/>
      <c r="D106" s="68"/>
      <c r="E106" s="68"/>
      <c r="F106" s="68"/>
      <c r="G106" s="68"/>
      <c r="H106" s="68"/>
      <c r="I106" s="41"/>
      <c r="J106" s="41"/>
      <c r="K106" s="41"/>
      <c r="L106" s="79"/>
      <c r="M106" s="8"/>
      <c r="N106" s="393"/>
      <c r="O106" s="394"/>
      <c r="P106" s="395"/>
      <c r="Q106" s="37"/>
      <c r="R106" s="37"/>
      <c r="S106" s="37"/>
      <c r="T106" s="5"/>
      <c r="U106" s="37"/>
      <c r="V106" s="37"/>
      <c r="W106" s="5"/>
      <c r="X106" s="5"/>
      <c r="Y106" s="5"/>
      <c r="Z106" s="5"/>
      <c r="AA106" s="5"/>
    </row>
    <row r="107" spans="1:27" ht="15" customHeight="1" x14ac:dyDescent="0.2">
      <c r="A107">
        <f>A106+1</f>
        <v>48</v>
      </c>
      <c r="B107" s="78" t="s">
        <v>265</v>
      </c>
      <c r="C107" s="68"/>
      <c r="D107" s="68"/>
      <c r="E107" s="68"/>
      <c r="F107" s="68"/>
      <c r="G107" s="68"/>
      <c r="H107" s="68"/>
      <c r="I107" s="41"/>
      <c r="J107" s="41"/>
      <c r="K107" s="41"/>
      <c r="L107" s="79"/>
      <c r="M107" s="8"/>
      <c r="N107" s="393"/>
      <c r="O107" s="394"/>
      <c r="P107" s="395"/>
      <c r="Q107" s="89"/>
      <c r="R107" s="6"/>
      <c r="S107" s="6"/>
      <c r="T107" s="5"/>
      <c r="U107" s="6"/>
      <c r="V107" s="6"/>
      <c r="W107" s="5"/>
      <c r="X107" s="5"/>
      <c r="Y107" s="5"/>
      <c r="Z107" s="5"/>
      <c r="AA107" s="5"/>
    </row>
    <row r="108" spans="1:27" ht="15" customHeight="1" x14ac:dyDescent="0.2">
      <c r="B108" s="37"/>
      <c r="C108" s="37"/>
      <c r="D108" s="37"/>
      <c r="E108" s="37"/>
      <c r="F108" s="37"/>
      <c r="G108" s="37"/>
      <c r="H108" s="37"/>
      <c r="I108" s="5"/>
      <c r="L108" s="5"/>
      <c r="M108" s="5"/>
      <c r="N108" s="76"/>
      <c r="O108" s="76"/>
      <c r="P108" s="76"/>
      <c r="Q108" s="37"/>
      <c r="R108" s="37"/>
      <c r="S108" s="37"/>
      <c r="T108" s="37"/>
      <c r="U108" s="37"/>
      <c r="V108" s="37"/>
      <c r="W108" s="5"/>
      <c r="X108" s="5"/>
      <c r="Y108" s="5"/>
      <c r="Z108" s="5"/>
      <c r="AA108" s="5"/>
    </row>
    <row r="109" spans="1:27" ht="15" customHeight="1" x14ac:dyDescent="0.2">
      <c r="B109" s="5"/>
      <c r="C109" s="5"/>
      <c r="D109" s="5"/>
      <c r="E109" s="5"/>
      <c r="F109" s="5"/>
      <c r="G109" s="37"/>
      <c r="H109" s="37"/>
      <c r="I109" s="37"/>
      <c r="J109" s="37"/>
      <c r="K109" s="37"/>
      <c r="L109" s="37"/>
      <c r="M109" s="37"/>
      <c r="N109" s="5"/>
      <c r="O109" s="5"/>
      <c r="P109" s="5"/>
      <c r="Q109" s="5"/>
      <c r="R109" s="5"/>
      <c r="S109" s="5"/>
      <c r="T109" s="5"/>
      <c r="U109" s="5"/>
      <c r="V109" s="5"/>
      <c r="W109" s="5"/>
      <c r="X109" s="5"/>
      <c r="Y109" s="5"/>
      <c r="Z109" s="5"/>
      <c r="AA109" s="5"/>
    </row>
    <row r="110" spans="1:27" ht="15" customHeight="1" x14ac:dyDescent="0.2">
      <c r="B110" s="389" t="s">
        <v>131</v>
      </c>
      <c r="C110" s="37"/>
      <c r="D110" s="37"/>
      <c r="E110" s="37"/>
      <c r="F110" s="14"/>
      <c r="G110" s="37"/>
      <c r="H110" s="37"/>
      <c r="I110" s="5"/>
      <c r="J110" s="5"/>
      <c r="K110" s="5"/>
      <c r="L110" s="5"/>
      <c r="M110" s="5"/>
      <c r="N110" s="5"/>
      <c r="Q110" s="5"/>
      <c r="R110" s="5"/>
      <c r="S110" s="5"/>
      <c r="T110" s="5"/>
      <c r="U110" s="5"/>
      <c r="V110" s="5"/>
      <c r="W110" s="5"/>
      <c r="X110" s="5"/>
      <c r="Y110" s="5"/>
      <c r="Z110" s="5"/>
      <c r="AA110" s="5"/>
    </row>
    <row r="111" spans="1:27" ht="15" customHeight="1" x14ac:dyDescent="0.2">
      <c r="A111" s="5"/>
      <c r="B111" s="37"/>
      <c r="C111" s="37"/>
      <c r="D111" s="37"/>
      <c r="E111" s="37"/>
      <c r="F111" s="37"/>
      <c r="G111" s="37"/>
      <c r="H111" s="37"/>
      <c r="I111" s="5"/>
      <c r="J111" s="5"/>
      <c r="K111" s="5"/>
      <c r="L111" s="5"/>
      <c r="M111" s="5"/>
      <c r="N111" s="5"/>
      <c r="Q111" s="5"/>
      <c r="R111" s="5"/>
      <c r="S111" s="5"/>
      <c r="T111" s="5"/>
      <c r="U111" s="5"/>
      <c r="V111" s="5"/>
      <c r="W111" s="5"/>
      <c r="X111" s="5"/>
      <c r="Y111" s="5"/>
      <c r="Z111" s="5"/>
      <c r="AA111" s="5"/>
    </row>
    <row r="112" spans="1:27" ht="15" customHeight="1" x14ac:dyDescent="0.2">
      <c r="A112" s="5"/>
      <c r="B112" s="37"/>
      <c r="C112" s="37"/>
      <c r="D112" s="37"/>
      <c r="E112" s="37"/>
      <c r="F112" s="37"/>
      <c r="G112" s="37"/>
      <c r="H112" s="37"/>
      <c r="I112" s="5"/>
      <c r="J112" s="5"/>
      <c r="K112" s="5"/>
      <c r="L112" s="5"/>
      <c r="M112" s="5"/>
      <c r="N112" s="5"/>
      <c r="Q112" s="5"/>
      <c r="R112" s="5"/>
      <c r="S112" s="5"/>
      <c r="T112" s="5"/>
      <c r="U112" s="5"/>
      <c r="V112" s="5"/>
      <c r="W112" s="5"/>
      <c r="X112" s="5"/>
      <c r="Y112" s="5"/>
      <c r="Z112" s="5"/>
      <c r="AA112" s="5"/>
    </row>
    <row r="113" spans="1:27" ht="15" customHeight="1" x14ac:dyDescent="0.2">
      <c r="A113" s="5"/>
      <c r="B113" s="37"/>
      <c r="C113" s="37"/>
      <c r="D113" s="37"/>
      <c r="E113" s="37"/>
      <c r="F113" s="37"/>
      <c r="G113" s="37"/>
      <c r="H113" s="37"/>
      <c r="I113" s="5"/>
      <c r="J113" s="5"/>
      <c r="K113" s="5"/>
      <c r="L113" s="5"/>
      <c r="M113" s="5"/>
      <c r="N113" s="5"/>
      <c r="Q113" s="5"/>
      <c r="R113" s="5"/>
      <c r="S113" s="5"/>
      <c r="T113" s="5"/>
      <c r="U113" s="5"/>
      <c r="V113" s="5"/>
      <c r="W113" s="5"/>
      <c r="X113" s="5"/>
      <c r="Y113" s="5"/>
      <c r="Z113" s="5"/>
      <c r="AA113" s="5"/>
    </row>
    <row r="114" spans="1:27" ht="15" customHeight="1" x14ac:dyDescent="0.2">
      <c r="A114" s="5"/>
      <c r="B114" s="37"/>
      <c r="C114" s="37"/>
      <c r="D114" s="37"/>
      <c r="E114" s="37"/>
      <c r="F114" s="37"/>
      <c r="G114" s="37"/>
      <c r="H114" s="37"/>
      <c r="I114" s="5"/>
      <c r="J114" s="5"/>
      <c r="K114" s="5"/>
      <c r="L114" s="5"/>
      <c r="M114" s="5"/>
      <c r="N114" s="5"/>
      <c r="Q114" s="5"/>
      <c r="R114" s="5"/>
      <c r="S114" s="5"/>
      <c r="T114" s="5"/>
      <c r="U114" s="5"/>
      <c r="V114" s="5"/>
      <c r="W114" s="5"/>
      <c r="X114" s="5"/>
      <c r="Y114" s="5"/>
      <c r="Z114" s="5"/>
      <c r="AA114" s="5"/>
    </row>
    <row r="115" spans="1:27" ht="15" customHeight="1" x14ac:dyDescent="0.2">
      <c r="A115" s="5"/>
      <c r="B115" s="37"/>
      <c r="C115" s="37"/>
      <c r="D115" s="37"/>
      <c r="E115" s="37"/>
      <c r="F115" s="37"/>
      <c r="G115" s="37"/>
      <c r="H115" s="37"/>
      <c r="I115" s="5"/>
      <c r="J115" s="5"/>
      <c r="K115" s="5"/>
      <c r="L115" s="5"/>
      <c r="M115" s="5"/>
      <c r="N115" s="5"/>
      <c r="Q115" s="5"/>
      <c r="R115" s="5"/>
      <c r="S115" s="5"/>
      <c r="T115" s="5"/>
      <c r="U115" s="5"/>
      <c r="V115" s="5"/>
      <c r="W115" s="5"/>
      <c r="X115" s="5"/>
      <c r="Y115" s="5"/>
      <c r="Z115" s="5"/>
      <c r="AA115" s="5"/>
    </row>
    <row r="116" spans="1:27" ht="15" customHeight="1" x14ac:dyDescent="0.2">
      <c r="A116" s="5"/>
      <c r="B116" s="37"/>
      <c r="C116" s="37"/>
      <c r="D116" s="37"/>
      <c r="E116" s="37"/>
      <c r="F116" s="37"/>
      <c r="G116" s="37"/>
      <c r="H116" s="37"/>
      <c r="I116" s="5"/>
      <c r="J116" s="5"/>
      <c r="K116" s="5"/>
      <c r="L116" s="5"/>
      <c r="M116" s="5"/>
      <c r="N116" s="5"/>
      <c r="Q116" s="5"/>
      <c r="R116" s="5"/>
      <c r="S116" s="5"/>
      <c r="T116" s="5"/>
      <c r="U116" s="5"/>
      <c r="V116" s="5"/>
      <c r="W116" s="5"/>
      <c r="X116" s="5"/>
      <c r="Y116" s="5"/>
      <c r="Z116" s="5"/>
      <c r="AA116" s="5"/>
    </row>
    <row r="117" spans="1:27" ht="15" customHeight="1" x14ac:dyDescent="0.2">
      <c r="A117" s="5"/>
      <c r="B117" s="37"/>
      <c r="C117" s="37"/>
      <c r="D117" s="37"/>
      <c r="E117" s="37"/>
      <c r="F117" s="37"/>
      <c r="G117" s="37"/>
      <c r="H117" s="37"/>
      <c r="I117" s="5"/>
      <c r="J117" s="5"/>
      <c r="K117" s="5"/>
      <c r="L117" s="5"/>
      <c r="M117" s="5"/>
      <c r="N117" s="5"/>
    </row>
    <row r="118" spans="1:27" ht="15" customHeight="1" x14ac:dyDescent="0.2">
      <c r="A118" s="5"/>
      <c r="B118" s="37"/>
      <c r="C118" s="37"/>
      <c r="D118" s="37"/>
      <c r="E118" s="37"/>
      <c r="F118" s="37"/>
      <c r="G118" s="37"/>
      <c r="H118" s="37"/>
      <c r="I118" s="5"/>
      <c r="J118" s="5"/>
      <c r="K118" s="5"/>
      <c r="L118" s="5"/>
      <c r="M118" s="5"/>
      <c r="N118" s="5"/>
    </row>
    <row r="119" spans="1:27" ht="15" customHeight="1" x14ac:dyDescent="0.2">
      <c r="A119" s="5"/>
      <c r="B119" s="37"/>
      <c r="C119" s="37"/>
      <c r="D119" s="37"/>
      <c r="E119" s="37"/>
      <c r="F119" s="37"/>
      <c r="G119" s="37"/>
      <c r="H119" s="37"/>
      <c r="I119" s="5"/>
      <c r="J119" s="5"/>
      <c r="K119" s="5"/>
      <c r="L119" s="5"/>
      <c r="M119" s="5"/>
      <c r="N119" s="5"/>
    </row>
    <row r="120" spans="1:27" ht="15" customHeight="1" x14ac:dyDescent="0.2">
      <c r="A120" s="5"/>
      <c r="B120" s="37"/>
      <c r="C120" s="37"/>
      <c r="D120" s="37"/>
      <c r="E120" s="37"/>
      <c r="F120" s="37"/>
      <c r="G120" s="37"/>
      <c r="H120" s="37"/>
      <c r="I120" s="5"/>
      <c r="J120" s="5"/>
      <c r="K120" s="5"/>
      <c r="L120" s="5"/>
      <c r="M120" s="5"/>
      <c r="N120" s="5"/>
    </row>
    <row r="121" spans="1:27" ht="15" customHeight="1" x14ac:dyDescent="0.2">
      <c r="A121" s="5"/>
      <c r="B121" s="37"/>
      <c r="C121" s="37"/>
      <c r="D121" s="37"/>
      <c r="E121" s="37"/>
      <c r="F121" s="37"/>
      <c r="G121" s="37"/>
      <c r="H121" s="37"/>
      <c r="I121" s="5"/>
      <c r="J121" s="5"/>
      <c r="K121" s="5"/>
      <c r="L121" s="5"/>
      <c r="M121" s="5"/>
      <c r="N121" s="5"/>
    </row>
    <row r="122" spans="1:27" ht="24.75" customHeight="1" x14ac:dyDescent="0.2">
      <c r="B122" s="449"/>
      <c r="C122" s="449"/>
      <c r="D122" s="449"/>
      <c r="E122" s="449"/>
      <c r="F122" s="449"/>
      <c r="G122" s="449"/>
      <c r="H122" s="449"/>
    </row>
    <row r="123" spans="1:27" ht="15" customHeight="1" x14ac:dyDescent="0.2">
      <c r="B123" s="449" t="s">
        <v>222</v>
      </c>
      <c r="C123" s="449"/>
      <c r="D123" s="449"/>
      <c r="E123" s="449"/>
      <c r="F123" s="449"/>
      <c r="G123" s="449"/>
      <c r="H123" s="449"/>
    </row>
    <row r="124" spans="1:27" ht="15" customHeight="1" x14ac:dyDescent="0.2">
      <c r="B124" s="450" t="s">
        <v>279</v>
      </c>
      <c r="C124" s="449"/>
      <c r="D124" s="449"/>
      <c r="E124" s="449"/>
      <c r="F124" s="449"/>
      <c r="G124" s="449"/>
      <c r="H124" s="449"/>
    </row>
    <row r="125" spans="1:27" ht="14.25" customHeight="1" x14ac:dyDescent="0.2">
      <c r="B125" s="449" t="s">
        <v>223</v>
      </c>
      <c r="C125" s="449"/>
      <c r="D125" s="449"/>
      <c r="E125" s="449"/>
      <c r="F125" s="449"/>
      <c r="G125" s="449"/>
      <c r="H125" s="449"/>
    </row>
  </sheetData>
  <mergeCells count="128">
    <mergeCell ref="B28:D28"/>
    <mergeCell ref="I30:L30"/>
    <mergeCell ref="I31:L31"/>
    <mergeCell ref="I32:L32"/>
    <mergeCell ref="I33:L33"/>
    <mergeCell ref="I34:L34"/>
    <mergeCell ref="I35:L35"/>
    <mergeCell ref="I36:L36"/>
    <mergeCell ref="I37:L37"/>
    <mergeCell ref="F30:G30"/>
    <mergeCell ref="F32:G32"/>
    <mergeCell ref="F33:G33"/>
    <mergeCell ref="F34:G34"/>
    <mergeCell ref="F31:G31"/>
    <mergeCell ref="F40:G40"/>
    <mergeCell ref="F35:G35"/>
    <mergeCell ref="F37:G37"/>
    <mergeCell ref="F39:G39"/>
    <mergeCell ref="F36:G36"/>
    <mergeCell ref="F38:G38"/>
    <mergeCell ref="I38:L38"/>
    <mergeCell ref="I39:L39"/>
    <mergeCell ref="I40:L40"/>
    <mergeCell ref="B125:H125"/>
    <mergeCell ref="B122:H122"/>
    <mergeCell ref="B123:H123"/>
    <mergeCell ref="B124:H124"/>
    <mergeCell ref="N59:P59"/>
    <mergeCell ref="N63:P63"/>
    <mergeCell ref="N64:P64"/>
    <mergeCell ref="N62:P62"/>
    <mergeCell ref="N79:P79"/>
    <mergeCell ref="N80:P80"/>
    <mergeCell ref="N81:P81"/>
    <mergeCell ref="N60:P60"/>
    <mergeCell ref="N76:P76"/>
    <mergeCell ref="N66:P66"/>
    <mergeCell ref="N67:P67"/>
    <mergeCell ref="N68:P68"/>
    <mergeCell ref="N69:P69"/>
    <mergeCell ref="N101:P101"/>
    <mergeCell ref="N70:P70"/>
    <mergeCell ref="N71:P71"/>
    <mergeCell ref="N72:P72"/>
    <mergeCell ref="N73:P73"/>
    <mergeCell ref="N77:P77"/>
    <mergeCell ref="N78:P78"/>
    <mergeCell ref="H11:J11"/>
    <mergeCell ref="K10:P10"/>
    <mergeCell ref="B13:C13"/>
    <mergeCell ref="B9:C9"/>
    <mergeCell ref="H9:I9"/>
    <mergeCell ref="B12:C12"/>
    <mergeCell ref="D12:F12"/>
    <mergeCell ref="N25:P25"/>
    <mergeCell ref="K22:N22"/>
    <mergeCell ref="H22:J22"/>
    <mergeCell ref="H14:I14"/>
    <mergeCell ref="H16:J18"/>
    <mergeCell ref="K9:L9"/>
    <mergeCell ref="H10:I10"/>
    <mergeCell ref="H12:J12"/>
    <mergeCell ref="B14:C14"/>
    <mergeCell ref="F21:F23"/>
    <mergeCell ref="B23:C23"/>
    <mergeCell ref="B15:C15"/>
    <mergeCell ref="B16:C18"/>
    <mergeCell ref="N82:P82"/>
    <mergeCell ref="N83:P83"/>
    <mergeCell ref="B47:F47"/>
    <mergeCell ref="L46:P46"/>
    <mergeCell ref="L47:P47"/>
    <mergeCell ref="L45:P45"/>
    <mergeCell ref="B46:H46"/>
    <mergeCell ref="F41:G41"/>
    <mergeCell ref="N58:P58"/>
    <mergeCell ref="B51:P51"/>
    <mergeCell ref="N53:P53"/>
    <mergeCell ref="L48:P48"/>
    <mergeCell ref="L52:M52"/>
    <mergeCell ref="B48:D48"/>
    <mergeCell ref="N54:P54"/>
    <mergeCell ref="N55:P55"/>
    <mergeCell ref="N56:P56"/>
    <mergeCell ref="N57:P57"/>
    <mergeCell ref="F42:G42"/>
    <mergeCell ref="I41:L41"/>
    <mergeCell ref="I42:L42"/>
    <mergeCell ref="N84:P84"/>
    <mergeCell ref="N85:P85"/>
    <mergeCell ref="N96:P96"/>
    <mergeCell ref="B1:P1"/>
    <mergeCell ref="N65:P65"/>
    <mergeCell ref="N74:P74"/>
    <mergeCell ref="N75:P75"/>
    <mergeCell ref="K11:P11"/>
    <mergeCell ref="K12:P12"/>
    <mergeCell ref="K13:P13"/>
    <mergeCell ref="K8:P8"/>
    <mergeCell ref="K14:P14"/>
    <mergeCell ref="D8:F8"/>
    <mergeCell ref="H13:I13"/>
    <mergeCell ref="B2:N2"/>
    <mergeCell ref="B8:C8"/>
    <mergeCell ref="H8:I8"/>
    <mergeCell ref="B4:P7"/>
    <mergeCell ref="B3:P3"/>
    <mergeCell ref="B11:C11"/>
    <mergeCell ref="D11:F11"/>
    <mergeCell ref="B21:C22"/>
    <mergeCell ref="B25:C26"/>
    <mergeCell ref="D26:F26"/>
    <mergeCell ref="N102:P102"/>
    <mergeCell ref="N107:P107"/>
    <mergeCell ref="N103:P103"/>
    <mergeCell ref="N104:P104"/>
    <mergeCell ref="N105:P105"/>
    <mergeCell ref="N106:P106"/>
    <mergeCell ref="N97:P97"/>
    <mergeCell ref="N98:P98"/>
    <mergeCell ref="N86:P86"/>
    <mergeCell ref="N87:P87"/>
    <mergeCell ref="N94:P94"/>
    <mergeCell ref="N95:P95"/>
    <mergeCell ref="N90:P90"/>
    <mergeCell ref="N91:P91"/>
    <mergeCell ref="N93:P93"/>
    <mergeCell ref="N89:P89"/>
  </mergeCells>
  <phoneticPr fontId="11" type="noConversion"/>
  <dataValidations count="2">
    <dataValidation type="list" allowBlank="1" showInputMessage="1" showErrorMessage="1" sqref="M102:M107 M90:M100 M54:M60 M63:M87 K46:K48" xr:uid="{00000000-0002-0000-0000-000000000000}">
      <formula1>$U$10:$U$13</formula1>
    </dataValidation>
    <dataValidation type="list" allowBlank="1" showInputMessage="1" showErrorMessage="1" sqref="P50 P31:P44" xr:uid="{00000000-0002-0000-0000-000001000000}">
      <formula1>$U$10:$U$12</formula1>
    </dataValidation>
  </dataValidations>
  <printOptions horizontalCentered="1"/>
  <pageMargins left="0.25" right="0.25" top="0.25" bottom="0.25" header="0" footer="0"/>
  <pageSetup scale="72" fitToHeight="2" orientation="portrait" r:id="rId1"/>
  <headerFooter>
    <oddFooter>&amp;LSection 1&amp;CPage &amp;P&amp;RRevised 09/2013</oddFooter>
  </headerFooter>
  <rowBreaks count="1" manualBreakCount="1">
    <brk id="6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38100</xdr:colOff>
                    <xdr:row>15</xdr:row>
                    <xdr:rowOff>0</xdr:rowOff>
                  </from>
                  <to>
                    <xdr:col>5</xdr:col>
                    <xdr:colOff>333375</xdr:colOff>
                    <xdr:row>16</xdr:row>
                    <xdr:rowOff>28575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38100</xdr:colOff>
                    <xdr:row>16</xdr:row>
                    <xdr:rowOff>19050</xdr:rowOff>
                  </from>
                  <to>
                    <xdr:col>5</xdr:col>
                    <xdr:colOff>457200</xdr:colOff>
                    <xdr:row>17</xdr:row>
                    <xdr:rowOff>47625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38100</xdr:colOff>
                    <xdr:row>17</xdr:row>
                    <xdr:rowOff>9525</xdr:rowOff>
                  </from>
                  <to>
                    <xdr:col>5</xdr:col>
                    <xdr:colOff>323850</xdr:colOff>
                    <xdr:row>18</xdr:row>
                    <xdr:rowOff>38100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38100</xdr:colOff>
                    <xdr:row>20</xdr:row>
                    <xdr:rowOff>0</xdr:rowOff>
                  </from>
                  <to>
                    <xdr:col>3</xdr:col>
                    <xdr:colOff>1181100</xdr:colOff>
                    <xdr:row>21</xdr:row>
                    <xdr:rowOff>28575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38100</xdr:colOff>
                    <xdr:row>20</xdr:row>
                    <xdr:rowOff>171450</xdr:rowOff>
                  </from>
                  <to>
                    <xdr:col>3</xdr:col>
                    <xdr:colOff>876300</xdr:colOff>
                    <xdr:row>22</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28575</xdr:colOff>
                    <xdr:row>21</xdr:row>
                    <xdr:rowOff>152400</xdr:rowOff>
                  </from>
                  <to>
                    <xdr:col>3</xdr:col>
                    <xdr:colOff>866775</xdr:colOff>
                    <xdr:row>22</xdr:row>
                    <xdr:rowOff>171450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xdr:col>
                    <xdr:colOff>47625</xdr:colOff>
                    <xdr:row>24</xdr:row>
                    <xdr:rowOff>66675</xdr:rowOff>
                  </from>
                  <to>
                    <xdr:col>4</xdr:col>
                    <xdr:colOff>57150</xdr:colOff>
                    <xdr:row>25</xdr:row>
                    <xdr:rowOff>95250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xdr:col>
                    <xdr:colOff>971550</xdr:colOff>
                    <xdr:row>24</xdr:row>
                    <xdr:rowOff>76200</xdr:rowOff>
                  </from>
                  <to>
                    <xdr:col>5</xdr:col>
                    <xdr:colOff>590550</xdr:colOff>
                    <xdr:row>25</xdr:row>
                    <xdr:rowOff>104775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5</xdr:col>
                    <xdr:colOff>561975</xdr:colOff>
                    <xdr:row>24</xdr:row>
                    <xdr:rowOff>57150</xdr:rowOff>
                  </from>
                  <to>
                    <xdr:col>8</xdr:col>
                    <xdr:colOff>685800</xdr:colOff>
                    <xdr:row>25</xdr:row>
                    <xdr:rowOff>85725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8</xdr:col>
                    <xdr:colOff>561975</xdr:colOff>
                    <xdr:row>24</xdr:row>
                    <xdr:rowOff>47625</xdr:rowOff>
                  </from>
                  <to>
                    <xdr:col>10</xdr:col>
                    <xdr:colOff>142875</xdr:colOff>
                    <xdr:row>25</xdr:row>
                    <xdr:rowOff>76200</xdr:rowOff>
                  </to>
                </anchor>
              </controlPr>
            </control>
          </mc:Choice>
        </mc:AlternateContent>
        <mc:AlternateContent xmlns:mc="http://schemas.openxmlformats.org/markup-compatibility/2006">
          <mc:Choice Requires="x14">
            <control shapeId="13639" r:id="rId14" name="Check Box 327">
              <controlPr defaultSize="0" autoFill="0" autoLine="0" autoPict="0">
                <anchor moveWithCells="1">
                  <from>
                    <xdr:col>3</xdr:col>
                    <xdr:colOff>38100</xdr:colOff>
                    <xdr:row>18</xdr:row>
                    <xdr:rowOff>9525</xdr:rowOff>
                  </from>
                  <to>
                    <xdr:col>5</xdr:col>
                    <xdr:colOff>323850</xdr:colOff>
                    <xdr:row>19</xdr:row>
                    <xdr:rowOff>38100</xdr:rowOff>
                  </to>
                </anchor>
              </controlPr>
            </control>
          </mc:Choice>
        </mc:AlternateContent>
        <mc:AlternateContent xmlns:mc="http://schemas.openxmlformats.org/markup-compatibility/2006">
          <mc:Choice Requires="x14">
            <control shapeId="13640" r:id="rId15" name="Check Box 328">
              <controlPr defaultSize="0" autoFill="0" autoLine="0" autoPict="0">
                <anchor moveWithCells="1">
                  <from>
                    <xdr:col>10</xdr:col>
                    <xdr:colOff>523875</xdr:colOff>
                    <xdr:row>24</xdr:row>
                    <xdr:rowOff>57150</xdr:rowOff>
                  </from>
                  <to>
                    <xdr:col>12</xdr:col>
                    <xdr:colOff>228600</xdr:colOff>
                    <xdr:row>25</xdr:row>
                    <xdr:rowOff>85725</xdr:rowOff>
                  </to>
                </anchor>
              </controlPr>
            </control>
          </mc:Choice>
        </mc:AlternateContent>
        <mc:AlternateContent xmlns:mc="http://schemas.openxmlformats.org/markup-compatibility/2006">
          <mc:Choice Requires="x14">
            <control shapeId="13650" r:id="rId16" name="Check Box 338">
              <controlPr defaultSize="0" autoFill="0" autoLine="0" autoPict="0">
                <anchor moveWithCells="1">
                  <from>
                    <xdr:col>10</xdr:col>
                    <xdr:colOff>171450</xdr:colOff>
                    <xdr:row>15</xdr:row>
                    <xdr:rowOff>0</xdr:rowOff>
                  </from>
                  <to>
                    <xdr:col>13</xdr:col>
                    <xdr:colOff>885825</xdr:colOff>
                    <xdr:row>16</xdr:row>
                    <xdr:rowOff>28575</xdr:rowOff>
                  </to>
                </anchor>
              </controlPr>
            </control>
          </mc:Choice>
        </mc:AlternateContent>
        <mc:AlternateContent xmlns:mc="http://schemas.openxmlformats.org/markup-compatibility/2006">
          <mc:Choice Requires="x14">
            <control shapeId="13651" r:id="rId17" name="Check Box 339">
              <controlPr defaultSize="0" autoFill="0" autoLine="0" autoPict="0">
                <anchor moveWithCells="1">
                  <from>
                    <xdr:col>10</xdr:col>
                    <xdr:colOff>161925</xdr:colOff>
                    <xdr:row>16</xdr:row>
                    <xdr:rowOff>66675</xdr:rowOff>
                  </from>
                  <to>
                    <xdr:col>13</xdr:col>
                    <xdr:colOff>857250</xdr:colOff>
                    <xdr:row>17</xdr:row>
                    <xdr:rowOff>95250</xdr:rowOff>
                  </to>
                </anchor>
              </controlPr>
            </control>
          </mc:Choice>
        </mc:AlternateContent>
        <mc:AlternateContent xmlns:mc="http://schemas.openxmlformats.org/markup-compatibility/2006">
          <mc:Choice Requires="x14">
            <control shapeId="13653" r:id="rId18" name="Check Box 341">
              <controlPr defaultSize="0" autoFill="0" autoLine="0" autoPict="0">
                <anchor moveWithCells="1">
                  <from>
                    <xdr:col>10</xdr:col>
                    <xdr:colOff>161925</xdr:colOff>
                    <xdr:row>17</xdr:row>
                    <xdr:rowOff>142875</xdr:rowOff>
                  </from>
                  <to>
                    <xdr:col>13</xdr:col>
                    <xdr:colOff>647700</xdr:colOff>
                    <xdr:row>18</xdr:row>
                    <xdr:rowOff>171450</xdr:rowOff>
                  </to>
                </anchor>
              </controlPr>
            </control>
          </mc:Choice>
        </mc:AlternateContent>
        <mc:AlternateContent xmlns:mc="http://schemas.openxmlformats.org/markup-compatibility/2006">
          <mc:Choice Requires="x14">
            <control shapeId="13654" r:id="rId19" name="Check Box 342">
              <controlPr defaultSize="0" autoFill="0" autoLine="0" autoPict="0">
                <anchor moveWithCells="1">
                  <from>
                    <xdr:col>10</xdr:col>
                    <xdr:colOff>171450</xdr:colOff>
                    <xdr:row>19</xdr:row>
                    <xdr:rowOff>38100</xdr:rowOff>
                  </from>
                  <to>
                    <xdr:col>13</xdr:col>
                    <xdr:colOff>838200</xdr:colOff>
                    <xdr:row>20</xdr:row>
                    <xdr:rowOff>66675</xdr:rowOff>
                  </to>
                </anchor>
              </controlPr>
            </control>
          </mc:Choice>
        </mc:AlternateContent>
        <mc:AlternateContent xmlns:mc="http://schemas.openxmlformats.org/markup-compatibility/2006">
          <mc:Choice Requires="x14">
            <control shapeId="13656" r:id="rId20" name="Check Box 344">
              <controlPr defaultSize="0" autoFill="0" autoLine="0" autoPict="0">
                <anchor moveWithCells="1">
                  <from>
                    <xdr:col>5</xdr:col>
                    <xdr:colOff>28575</xdr:colOff>
                    <xdr:row>27</xdr:row>
                    <xdr:rowOff>0</xdr:rowOff>
                  </from>
                  <to>
                    <xdr:col>8</xdr:col>
                    <xdr:colOff>66675</xdr:colOff>
                    <xdr:row>28</xdr:row>
                    <xdr:rowOff>0</xdr:rowOff>
                  </to>
                </anchor>
              </controlPr>
            </control>
          </mc:Choice>
        </mc:AlternateContent>
        <mc:AlternateContent xmlns:mc="http://schemas.openxmlformats.org/markup-compatibility/2006">
          <mc:Choice Requires="x14">
            <control shapeId="13657" r:id="rId21" name="Check Box 345">
              <controlPr defaultSize="0" autoFill="0" autoLine="0" autoPict="0">
                <anchor moveWithCells="1">
                  <from>
                    <xdr:col>8</xdr:col>
                    <xdr:colOff>28575</xdr:colOff>
                    <xdr:row>27</xdr:row>
                    <xdr:rowOff>0</xdr:rowOff>
                  </from>
                  <to>
                    <xdr:col>9</xdr:col>
                    <xdr:colOff>190500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7"/>
  <sheetViews>
    <sheetView showGridLines="0" view="pageBreakPreview" topLeftCell="A128" zoomScaleNormal="100" zoomScaleSheetLayoutView="100" workbookViewId="0">
      <selection activeCell="C145" sqref="C145:I145"/>
    </sheetView>
  </sheetViews>
  <sheetFormatPr defaultColWidth="7.7109375" defaultRowHeight="12.75" x14ac:dyDescent="0.2"/>
  <cols>
    <col min="1" max="1" width="2.7109375" style="100" customWidth="1"/>
    <col min="2" max="2" width="5" style="100" customWidth="1"/>
    <col min="3" max="3" width="10" style="100" customWidth="1"/>
    <col min="4" max="4" width="10" style="100" bestFit="1" customWidth="1"/>
    <col min="5" max="5" width="7.7109375" style="100"/>
    <col min="6" max="6" width="8.140625" style="100" customWidth="1"/>
    <col min="7" max="7" width="9.140625" style="100" customWidth="1"/>
    <col min="8" max="8" width="10.42578125" style="100" customWidth="1"/>
    <col min="9" max="9" width="8.140625" style="100" customWidth="1"/>
    <col min="10" max="10" width="7.7109375" style="100"/>
    <col min="11" max="11" width="7.7109375" style="100" customWidth="1"/>
    <col min="12" max="12" width="8.7109375" style="100" customWidth="1"/>
    <col min="13" max="13" width="7.7109375" style="100"/>
    <col min="14" max="14" width="10.85546875" style="100" customWidth="1"/>
    <col min="15" max="16384" width="7.7109375" style="100"/>
  </cols>
  <sheetData>
    <row r="1" spans="2:14" ht="15.75" x14ac:dyDescent="0.25">
      <c r="B1" s="538" t="s">
        <v>20</v>
      </c>
      <c r="C1" s="539"/>
      <c r="D1" s="539"/>
      <c r="E1" s="539"/>
      <c r="F1" s="539"/>
      <c r="G1" s="539"/>
      <c r="H1" s="539"/>
      <c r="I1" s="539"/>
      <c r="J1" s="539"/>
      <c r="K1" s="539"/>
      <c r="L1" s="539"/>
      <c r="M1" s="540"/>
      <c r="N1" s="540"/>
    </row>
    <row r="2" spans="2:14" ht="15.75" x14ac:dyDescent="0.25">
      <c r="B2" s="378"/>
      <c r="C2" s="377"/>
      <c r="D2" s="377"/>
      <c r="E2" s="377"/>
      <c r="F2" s="377"/>
      <c r="G2" s="377"/>
      <c r="H2" s="377"/>
      <c r="I2" s="377"/>
      <c r="J2" s="377"/>
      <c r="K2" s="377"/>
      <c r="L2" s="377"/>
      <c r="M2" s="173"/>
      <c r="N2" s="173"/>
    </row>
    <row r="3" spans="2:14" x14ac:dyDescent="0.2">
      <c r="B3" s="542" t="s">
        <v>0</v>
      </c>
      <c r="C3" s="542"/>
      <c r="D3" s="552">
        <v>0</v>
      </c>
      <c r="E3" s="552"/>
      <c r="F3" s="552"/>
      <c r="H3" s="503" t="s">
        <v>1</v>
      </c>
      <c r="I3" s="503"/>
      <c r="J3" s="210"/>
      <c r="K3" s="140" t="s">
        <v>273</v>
      </c>
      <c r="L3" s="140"/>
    </row>
    <row r="4" spans="2:14" x14ac:dyDescent="0.2">
      <c r="B4" s="542" t="s">
        <v>2</v>
      </c>
      <c r="C4" s="542"/>
      <c r="D4" s="553">
        <v>0</v>
      </c>
      <c r="E4" s="553"/>
      <c r="F4" s="553"/>
      <c r="H4" s="503" t="s">
        <v>3</v>
      </c>
      <c r="I4" s="503"/>
      <c r="J4" s="210"/>
      <c r="K4" s="550">
        <v>0</v>
      </c>
      <c r="L4" s="550"/>
      <c r="M4" s="208" t="s">
        <v>4</v>
      </c>
      <c r="N4" s="376">
        <v>0</v>
      </c>
    </row>
    <row r="5" spans="2:14" x14ac:dyDescent="0.2">
      <c r="B5" s="364"/>
      <c r="C5" s="364"/>
      <c r="D5" s="375"/>
      <c r="E5" s="374"/>
      <c r="F5" s="374"/>
      <c r="G5" s="178"/>
      <c r="H5" s="173"/>
      <c r="I5" s="173"/>
      <c r="J5" s="173"/>
      <c r="K5" s="366"/>
      <c r="L5" s="366"/>
      <c r="M5" s="178"/>
      <c r="N5" s="373"/>
    </row>
    <row r="6" spans="2:14" x14ac:dyDescent="0.2">
      <c r="B6" s="541" t="s">
        <v>24</v>
      </c>
      <c r="C6" s="542"/>
      <c r="D6" s="542"/>
      <c r="E6" s="543"/>
      <c r="F6" s="544"/>
      <c r="G6" s="372" t="s">
        <v>41</v>
      </c>
      <c r="H6" s="330"/>
      <c r="I6" s="192" t="s">
        <v>42</v>
      </c>
      <c r="J6" s="545" t="s">
        <v>18</v>
      </c>
      <c r="K6" s="545"/>
      <c r="M6" s="363"/>
    </row>
    <row r="7" spans="2:14" ht="6" customHeight="1" x14ac:dyDescent="0.2">
      <c r="B7" s="365"/>
      <c r="C7" s="364"/>
      <c r="D7" s="364"/>
      <c r="E7" s="135"/>
      <c r="F7" s="135"/>
      <c r="G7" s="132"/>
      <c r="H7" s="135"/>
      <c r="I7" s="192"/>
      <c r="J7" s="173"/>
      <c r="K7" s="173"/>
      <c r="M7" s="363"/>
    </row>
    <row r="8" spans="2:14" x14ac:dyDescent="0.2">
      <c r="B8" s="546" t="s">
        <v>92</v>
      </c>
      <c r="C8" s="546"/>
      <c r="D8" s="546"/>
      <c r="E8" s="329"/>
      <c r="F8" s="135" t="s">
        <v>93</v>
      </c>
      <c r="G8" s="132"/>
      <c r="H8" s="329"/>
      <c r="I8" s="192" t="s">
        <v>94</v>
      </c>
      <c r="J8" s="173"/>
      <c r="K8" s="173"/>
      <c r="M8" s="363"/>
    </row>
    <row r="9" spans="2:14" ht="6" customHeight="1" x14ac:dyDescent="0.2">
      <c r="B9" s="365"/>
      <c r="C9" s="364"/>
      <c r="D9" s="364"/>
      <c r="E9" s="135"/>
      <c r="F9" s="135"/>
      <c r="G9" s="132"/>
      <c r="H9" s="135"/>
      <c r="I9" s="192"/>
      <c r="J9" s="173"/>
      <c r="K9" s="173"/>
      <c r="M9" s="363"/>
    </row>
    <row r="10" spans="2:14" x14ac:dyDescent="0.2">
      <c r="B10" s="498" t="s">
        <v>74</v>
      </c>
      <c r="C10" s="498"/>
      <c r="D10" s="498"/>
      <c r="E10" s="135"/>
      <c r="F10" s="135"/>
      <c r="G10" s="132"/>
      <c r="H10" s="527" t="s">
        <v>8</v>
      </c>
      <c r="I10" s="527"/>
      <c r="J10" s="549"/>
      <c r="K10" s="549"/>
      <c r="L10" s="549"/>
      <c r="M10" s="549"/>
      <c r="N10" s="549"/>
    </row>
    <row r="11" spans="2:14" ht="6" customHeight="1" x14ac:dyDescent="0.2">
      <c r="B11" s="365"/>
      <c r="C11" s="364"/>
      <c r="D11" s="364"/>
      <c r="E11" s="135"/>
      <c r="F11" s="135"/>
      <c r="G11" s="132"/>
      <c r="H11" s="135"/>
      <c r="I11" s="192"/>
      <c r="J11" s="173"/>
      <c r="K11" s="173"/>
      <c r="M11" s="363"/>
    </row>
    <row r="12" spans="2:14" ht="12.75" customHeight="1" x14ac:dyDescent="0.2">
      <c r="B12" s="498" t="s">
        <v>135</v>
      </c>
      <c r="C12" s="498"/>
      <c r="D12" s="498"/>
      <c r="E12" s="135"/>
      <c r="F12" s="135"/>
      <c r="G12" s="132"/>
      <c r="H12" s="135"/>
      <c r="I12" s="551" t="s">
        <v>8</v>
      </c>
      <c r="J12" s="551"/>
      <c r="K12" s="497"/>
      <c r="L12" s="497"/>
      <c r="M12" s="497"/>
      <c r="N12" s="497"/>
    </row>
    <row r="13" spans="2:14" ht="6" customHeight="1" x14ac:dyDescent="0.2">
      <c r="B13" s="365"/>
      <c r="C13" s="364"/>
      <c r="D13" s="364"/>
      <c r="E13" s="135"/>
      <c r="F13" s="135"/>
      <c r="G13" s="132"/>
      <c r="H13" s="135"/>
      <c r="I13" s="192"/>
      <c r="J13" s="173"/>
      <c r="K13" s="173"/>
      <c r="M13" s="363"/>
    </row>
    <row r="14" spans="2:14" ht="12.75" customHeight="1" x14ac:dyDescent="0.2">
      <c r="B14" s="498" t="s">
        <v>75</v>
      </c>
      <c r="C14" s="498"/>
      <c r="D14" s="525"/>
      <c r="E14" s="330"/>
      <c r="F14" s="366" t="s">
        <v>76</v>
      </c>
      <c r="G14" s="527" t="s">
        <v>91</v>
      </c>
      <c r="H14" s="527"/>
      <c r="I14" s="528"/>
      <c r="J14" s="370"/>
      <c r="K14" s="366" t="s">
        <v>76</v>
      </c>
      <c r="M14" s="363"/>
    </row>
    <row r="15" spans="2:14" ht="6" customHeight="1" x14ac:dyDescent="0.2">
      <c r="B15" s="365"/>
      <c r="C15" s="364"/>
      <c r="D15" s="364"/>
      <c r="E15" s="135"/>
      <c r="F15" s="135"/>
      <c r="G15" s="132"/>
      <c r="H15" s="135"/>
      <c r="I15" s="192"/>
      <c r="J15" s="173"/>
      <c r="K15" s="173"/>
      <c r="M15" s="363"/>
    </row>
    <row r="16" spans="2:14" x14ac:dyDescent="0.2">
      <c r="B16" s="369" t="s">
        <v>77</v>
      </c>
      <c r="C16" s="371"/>
      <c r="D16" s="371"/>
      <c r="E16" s="280"/>
      <c r="F16" s="280"/>
      <c r="G16" s="132"/>
      <c r="H16" s="280"/>
      <c r="I16" s="526" t="s">
        <v>78</v>
      </c>
      <c r="J16" s="526"/>
      <c r="K16" s="497"/>
      <c r="L16" s="497"/>
      <c r="M16" s="497"/>
      <c r="N16" s="497"/>
    </row>
    <row r="17" spans="1:14" ht="6" customHeight="1" x14ac:dyDescent="0.2">
      <c r="B17" s="365"/>
      <c r="C17" s="364"/>
      <c r="D17" s="364"/>
      <c r="E17" s="135"/>
      <c r="F17" s="135"/>
      <c r="G17" s="132"/>
      <c r="H17" s="135"/>
      <c r="I17" s="192"/>
      <c r="J17" s="173"/>
      <c r="K17" s="173"/>
      <c r="M17" s="363"/>
    </row>
    <row r="18" spans="1:14" x14ac:dyDescent="0.2">
      <c r="B18" s="498" t="s">
        <v>79</v>
      </c>
      <c r="C18" s="498"/>
      <c r="D18" s="498"/>
      <c r="E18" s="498"/>
      <c r="F18" s="135"/>
      <c r="G18" s="132"/>
      <c r="H18" s="509" t="s">
        <v>8</v>
      </c>
      <c r="I18" s="509"/>
      <c r="J18" s="497"/>
      <c r="K18" s="497"/>
      <c r="L18" s="497"/>
      <c r="M18" s="497"/>
      <c r="N18" s="497"/>
    </row>
    <row r="19" spans="1:14" ht="6.75" customHeight="1" x14ac:dyDescent="0.2">
      <c r="B19" s="365"/>
      <c r="C19" s="364"/>
      <c r="D19" s="364"/>
      <c r="E19" s="135"/>
      <c r="F19" s="135"/>
      <c r="G19" s="132"/>
      <c r="H19" s="135"/>
      <c r="I19" s="192"/>
      <c r="J19" s="173"/>
      <c r="K19" s="173"/>
      <c r="M19" s="363"/>
    </row>
    <row r="20" spans="1:14" ht="12.75" customHeight="1" x14ac:dyDescent="0.2">
      <c r="B20" s="498" t="s">
        <v>95</v>
      </c>
      <c r="C20" s="498"/>
      <c r="D20" s="525"/>
      <c r="E20" s="330"/>
      <c r="F20" s="366"/>
      <c r="G20" s="527" t="s">
        <v>96</v>
      </c>
      <c r="H20" s="527"/>
      <c r="I20" s="528"/>
      <c r="J20" s="370"/>
      <c r="K20" s="366" t="s">
        <v>97</v>
      </c>
      <c r="M20" s="363"/>
    </row>
    <row r="21" spans="1:14" ht="8.25" customHeight="1" x14ac:dyDescent="0.2">
      <c r="B21" s="369"/>
      <c r="C21" s="369"/>
      <c r="D21" s="368"/>
      <c r="E21" s="135"/>
      <c r="F21" s="366"/>
      <c r="G21" s="280"/>
      <c r="H21" s="280"/>
      <c r="I21" s="280"/>
      <c r="J21" s="367"/>
      <c r="K21" s="366"/>
      <c r="M21" s="363"/>
    </row>
    <row r="22" spans="1:14" ht="12.75" customHeight="1" x14ac:dyDescent="0.2">
      <c r="B22" s="498" t="s">
        <v>177</v>
      </c>
      <c r="C22" s="498"/>
      <c r="D22" s="498"/>
      <c r="E22" s="498"/>
      <c r="F22" s="135"/>
      <c r="G22" s="132"/>
      <c r="H22" s="280"/>
      <c r="I22" s="280"/>
      <c r="J22" s="367"/>
      <c r="K22" s="366"/>
      <c r="M22" s="363"/>
    </row>
    <row r="23" spans="1:14" ht="6" customHeight="1" x14ac:dyDescent="0.2">
      <c r="B23" s="365"/>
      <c r="C23" s="364"/>
      <c r="D23" s="364"/>
      <c r="E23" s="135"/>
      <c r="F23" s="135"/>
      <c r="G23" s="132"/>
      <c r="H23" s="135"/>
      <c r="I23" s="192"/>
      <c r="J23" s="173"/>
      <c r="K23" s="173"/>
      <c r="M23" s="363"/>
    </row>
    <row r="24" spans="1:14" ht="6" customHeight="1" x14ac:dyDescent="0.2">
      <c r="A24" s="362"/>
      <c r="B24" s="362"/>
      <c r="C24" s="362"/>
      <c r="D24" s="362"/>
      <c r="E24" s="362"/>
      <c r="F24" s="362"/>
      <c r="G24" s="362"/>
      <c r="H24" s="362"/>
      <c r="I24" s="362"/>
      <c r="J24" s="362"/>
      <c r="K24" s="362"/>
      <c r="L24" s="362"/>
      <c r="M24" s="362"/>
      <c r="N24" s="362"/>
    </row>
    <row r="25" spans="1:14" ht="15" customHeight="1" x14ac:dyDescent="0.25">
      <c r="B25" s="361"/>
      <c r="C25" s="501" t="s">
        <v>13</v>
      </c>
      <c r="D25" s="502"/>
      <c r="E25" s="502"/>
      <c r="F25" s="503"/>
      <c r="G25" s="209" t="s">
        <v>12</v>
      </c>
      <c r="H25" s="210"/>
      <c r="I25" s="209"/>
      <c r="J25" s="208"/>
      <c r="K25" s="178"/>
      <c r="L25" s="183"/>
      <c r="M25" s="179"/>
      <c r="N25" s="337"/>
    </row>
    <row r="26" spans="1:14" ht="6" customHeight="1" x14ac:dyDescent="0.25">
      <c r="B26" s="183"/>
      <c r="C26" s="289"/>
      <c r="D26" s="288"/>
      <c r="E26" s="288"/>
      <c r="F26" s="198"/>
      <c r="G26" s="198"/>
      <c r="H26" s="173"/>
      <c r="I26" s="198"/>
      <c r="J26" s="178"/>
      <c r="K26" s="178"/>
      <c r="L26" s="183"/>
    </row>
    <row r="27" spans="1:14" ht="6.75" customHeight="1" x14ac:dyDescent="0.2">
      <c r="A27" s="284"/>
      <c r="B27" s="284"/>
      <c r="C27" s="248"/>
      <c r="D27" s="262"/>
      <c r="E27" s="360"/>
      <c r="F27" s="247"/>
      <c r="G27" s="247"/>
      <c r="H27" s="262"/>
      <c r="J27" s="223"/>
      <c r="K27" s="280"/>
      <c r="L27" s="359"/>
      <c r="M27" s="278"/>
      <c r="N27" s="102"/>
    </row>
    <row r="28" spans="1:14" ht="12.75" customHeight="1" x14ac:dyDescent="0.2">
      <c r="B28" s="470" t="s">
        <v>47</v>
      </c>
      <c r="C28" s="470"/>
      <c r="D28" s="192"/>
      <c r="E28" s="131"/>
      <c r="F28" s="192"/>
      <c r="I28" s="287" t="s">
        <v>137</v>
      </c>
      <c r="J28" s="132"/>
      <c r="K28" s="132"/>
      <c r="L28" s="132"/>
      <c r="M28" s="132"/>
    </row>
    <row r="29" spans="1:14" ht="12.75" customHeight="1" x14ac:dyDescent="0.2">
      <c r="A29" s="358"/>
      <c r="B29" s="470"/>
      <c r="C29" s="470"/>
      <c r="D29" s="205"/>
      <c r="E29" s="131"/>
      <c r="F29" s="223"/>
      <c r="G29" s="488"/>
      <c r="H29" s="463"/>
      <c r="I29" s="286" t="s">
        <v>138</v>
      </c>
      <c r="J29" s="132"/>
      <c r="K29" s="132"/>
      <c r="L29" s="132"/>
      <c r="M29" s="132"/>
    </row>
    <row r="30" spans="1:14" ht="7.5" customHeight="1" x14ac:dyDescent="0.2">
      <c r="A30" s="358"/>
      <c r="B30" s="285"/>
      <c r="C30" s="285"/>
      <c r="D30" s="205"/>
      <c r="E30" s="131"/>
      <c r="F30" s="223"/>
      <c r="G30" s="203"/>
      <c r="H30" s="198"/>
      <c r="I30" s="233"/>
      <c r="J30" s="280"/>
      <c r="K30" s="462"/>
      <c r="L30" s="463"/>
      <c r="M30" s="135"/>
      <c r="N30" s="131"/>
    </row>
    <row r="31" spans="1:14" ht="12.75" customHeight="1" x14ac:dyDescent="0.2">
      <c r="A31" s="358"/>
      <c r="B31" s="470" t="s">
        <v>136</v>
      </c>
      <c r="C31" s="470"/>
      <c r="D31" s="192"/>
      <c r="E31" s="131"/>
      <c r="F31" s="192"/>
      <c r="I31" s="533" t="s">
        <v>51</v>
      </c>
      <c r="J31" s="283"/>
      <c r="K31" s="282"/>
      <c r="L31" s="281"/>
      <c r="M31" s="168"/>
    </row>
    <row r="32" spans="1:14" ht="12.75" customHeight="1" x14ac:dyDescent="0.2">
      <c r="A32" s="358"/>
      <c r="B32" s="470"/>
      <c r="C32" s="470"/>
      <c r="D32" s="205"/>
      <c r="E32" s="131"/>
      <c r="F32" s="223"/>
      <c r="G32" s="488"/>
      <c r="H32" s="463"/>
      <c r="I32" s="533"/>
      <c r="J32" s="280"/>
      <c r="K32" s="462"/>
      <c r="L32" s="463"/>
      <c r="M32" s="135"/>
      <c r="N32" s="131"/>
    </row>
    <row r="33" spans="1:14" x14ac:dyDescent="0.2">
      <c r="A33" s="245"/>
      <c r="B33" s="336"/>
      <c r="C33" s="336"/>
    </row>
    <row r="34" spans="1:14" ht="12.75" customHeight="1" x14ac:dyDescent="0.2">
      <c r="A34" s="529" t="s">
        <v>26</v>
      </c>
      <c r="B34" s="530"/>
      <c r="C34" s="530"/>
      <c r="D34" s="349"/>
      <c r="E34" s="349"/>
      <c r="F34" s="211" t="s">
        <v>49</v>
      </c>
      <c r="G34" s="532" t="s">
        <v>48</v>
      </c>
      <c r="H34" s="532"/>
      <c r="I34" s="532"/>
      <c r="J34" s="348"/>
      <c r="K34" s="348"/>
      <c r="L34" s="351" t="s">
        <v>50</v>
      </c>
      <c r="M34" s="211" t="s">
        <v>139</v>
      </c>
      <c r="N34" s="350"/>
    </row>
    <row r="35" spans="1:14" ht="7.5" customHeight="1" x14ac:dyDescent="0.2">
      <c r="A35" s="347"/>
      <c r="B35" s="346"/>
      <c r="C35" s="346"/>
      <c r="D35" s="168"/>
      <c r="E35" s="135"/>
      <c r="F35" s="345"/>
      <c r="G35" s="135"/>
      <c r="H35" s="531"/>
      <c r="I35" s="531"/>
      <c r="J35" s="531"/>
      <c r="K35" s="176"/>
      <c r="L35" s="510"/>
      <c r="M35" s="509"/>
      <c r="N35" s="344"/>
    </row>
    <row r="36" spans="1:14" ht="12.75" customHeight="1" x14ac:dyDescent="0.2">
      <c r="A36" s="499" t="s">
        <v>68</v>
      </c>
      <c r="B36" s="500"/>
      <c r="C36" s="500"/>
      <c r="D36" s="329"/>
      <c r="E36" s="329"/>
      <c r="F36" s="235"/>
      <c r="G36" s="516" t="s">
        <v>69</v>
      </c>
      <c r="H36" s="516"/>
      <c r="I36" s="516"/>
      <c r="J36" s="343"/>
      <c r="K36" s="343"/>
      <c r="L36" s="342"/>
      <c r="M36" s="235"/>
      <c r="N36" s="341"/>
    </row>
    <row r="37" spans="1:14" ht="7.5" customHeight="1" x14ac:dyDescent="0.2">
      <c r="A37" s="357"/>
      <c r="B37" s="356"/>
      <c r="C37" s="356"/>
      <c r="D37" s="355"/>
      <c r="E37" s="355"/>
      <c r="F37" s="211"/>
      <c r="G37" s="354"/>
      <c r="H37" s="353"/>
      <c r="I37" s="353"/>
      <c r="J37" s="352"/>
      <c r="K37" s="352"/>
      <c r="L37" s="351"/>
      <c r="M37" s="211"/>
      <c r="N37" s="350"/>
    </row>
    <row r="38" spans="1:14" ht="12.75" customHeight="1" x14ac:dyDescent="0.2">
      <c r="A38" s="523" t="s">
        <v>26</v>
      </c>
      <c r="B38" s="524"/>
      <c r="C38" s="524"/>
      <c r="D38" s="349"/>
      <c r="E38" s="349"/>
      <c r="F38" s="102" t="s">
        <v>49</v>
      </c>
      <c r="G38" s="554" t="s">
        <v>48</v>
      </c>
      <c r="H38" s="554"/>
      <c r="I38" s="554"/>
      <c r="J38" s="348"/>
      <c r="K38" s="348"/>
      <c r="L38" s="228" t="s">
        <v>50</v>
      </c>
      <c r="M38" s="102" t="s">
        <v>140</v>
      </c>
      <c r="N38" s="344"/>
    </row>
    <row r="39" spans="1:14" ht="7.5" customHeight="1" x14ac:dyDescent="0.2">
      <c r="A39" s="347"/>
      <c r="B39" s="346"/>
      <c r="C39" s="346"/>
      <c r="D39" s="168"/>
      <c r="E39" s="135"/>
      <c r="F39" s="345"/>
      <c r="G39" s="135"/>
      <c r="H39" s="531"/>
      <c r="I39" s="531"/>
      <c r="J39" s="531"/>
      <c r="K39" s="176"/>
      <c r="L39" s="510"/>
      <c r="M39" s="509"/>
      <c r="N39" s="344"/>
    </row>
    <row r="40" spans="1:14" ht="12.75" customHeight="1" x14ac:dyDescent="0.2">
      <c r="A40" s="499" t="s">
        <v>68</v>
      </c>
      <c r="B40" s="500"/>
      <c r="C40" s="500"/>
      <c r="D40" s="329"/>
      <c r="E40" s="329"/>
      <c r="F40" s="235"/>
      <c r="G40" s="516" t="s">
        <v>69</v>
      </c>
      <c r="H40" s="516"/>
      <c r="I40" s="516"/>
      <c r="J40" s="343"/>
      <c r="K40" s="343"/>
      <c r="L40" s="342"/>
      <c r="M40" s="235"/>
      <c r="N40" s="341"/>
    </row>
    <row r="41" spans="1:14" ht="7.5" customHeight="1" x14ac:dyDescent="0.2">
      <c r="A41" s="340"/>
      <c r="B41" s="340"/>
      <c r="C41" s="340"/>
      <c r="D41" s="135"/>
      <c r="E41" s="135"/>
      <c r="G41" s="178"/>
      <c r="H41" s="339"/>
      <c r="I41" s="339"/>
      <c r="J41" s="338"/>
      <c r="K41" s="338"/>
      <c r="L41" s="337"/>
    </row>
    <row r="42" spans="1:14" ht="12.75" customHeight="1" x14ac:dyDescent="0.2">
      <c r="A42" s="245"/>
      <c r="B42" s="336"/>
      <c r="C42" s="335" t="s">
        <v>52</v>
      </c>
      <c r="D42" s="275" t="s">
        <v>53</v>
      </c>
      <c r="E42" s="275" t="s">
        <v>84</v>
      </c>
      <c r="F42" s="275" t="s">
        <v>54</v>
      </c>
      <c r="G42" s="276" t="s">
        <v>71</v>
      </c>
      <c r="H42" s="274" t="s">
        <v>73</v>
      </c>
      <c r="I42" s="274" t="s">
        <v>206</v>
      </c>
      <c r="J42" s="334" t="s">
        <v>72</v>
      </c>
      <c r="K42" s="334"/>
      <c r="L42" s="334"/>
      <c r="M42" s="481" t="s">
        <v>10</v>
      </c>
      <c r="N42" s="481"/>
    </row>
    <row r="43" spans="1:14" ht="12.75" customHeight="1" x14ac:dyDescent="0.2">
      <c r="A43" s="457" t="s">
        <v>39</v>
      </c>
      <c r="B43" s="457"/>
      <c r="C43" s="333"/>
      <c r="D43" s="333">
        <v>0</v>
      </c>
      <c r="E43" s="333"/>
      <c r="F43" s="333">
        <f>IF(C43="NG","-",IF(C43="M","-",IF(C43="I","-",((520/(460+E43))*((14.7+D43)/14.7)*C43))))</f>
        <v>0</v>
      </c>
      <c r="G43" s="332"/>
      <c r="H43" s="391"/>
      <c r="I43" s="332"/>
      <c r="J43" s="513"/>
      <c r="K43" s="514"/>
      <c r="L43" s="515"/>
      <c r="M43" s="536"/>
      <c r="N43" s="537"/>
    </row>
    <row r="44" spans="1:14" ht="12.75" customHeight="1" x14ac:dyDescent="0.2">
      <c r="A44" s="457" t="s">
        <v>151</v>
      </c>
      <c r="B44" s="457"/>
      <c r="C44" s="270"/>
      <c r="D44" s="270"/>
      <c r="E44" s="270"/>
      <c r="F44" s="270">
        <f>IF(C44="NG","-",IF(C44="M","-",IF(C44="I","-",((520/(460+E44))*((14.7+D44)/14.7)*C44))))</f>
        <v>0</v>
      </c>
      <c r="G44" s="269"/>
      <c r="H44" s="392"/>
      <c r="I44" s="264"/>
      <c r="J44" s="483"/>
      <c r="K44" s="484"/>
      <c r="L44" s="485"/>
      <c r="M44" s="486"/>
      <c r="N44" s="487"/>
    </row>
    <row r="45" spans="1:14" ht="12.75" customHeight="1" x14ac:dyDescent="0.2">
      <c r="A45" s="457" t="s">
        <v>70</v>
      </c>
      <c r="B45" s="457"/>
      <c r="C45" s="270"/>
      <c r="D45" s="270"/>
      <c r="E45" s="270"/>
      <c r="F45" s="270">
        <f>IF(C45="NG","-",IF(C45="M","-",IF(C45="I","-",((520/(460+E45))*((14.7+D45)/14.7)*C45))))</f>
        <v>0</v>
      </c>
      <c r="G45" s="269"/>
      <c r="H45" s="392"/>
      <c r="I45" s="264" t="s">
        <v>208</v>
      </c>
      <c r="J45" s="483"/>
      <c r="K45" s="484"/>
      <c r="L45" s="485"/>
      <c r="M45" s="486"/>
      <c r="N45" s="487"/>
    </row>
    <row r="46" spans="1:14" ht="12.75" customHeight="1" x14ac:dyDescent="0.2">
      <c r="A46" s="457" t="s">
        <v>152</v>
      </c>
      <c r="B46" s="457"/>
      <c r="C46" s="270"/>
      <c r="D46" s="270"/>
      <c r="E46" s="270"/>
      <c r="F46" s="270">
        <f>IF(C46="NG","-",IF(C46="M","-",IF(C46="I","-",((520/(460+E46))*((14.7+D46)/14.7)*C46))))</f>
        <v>0</v>
      </c>
      <c r="G46" s="269"/>
      <c r="H46" s="392"/>
      <c r="I46" s="264"/>
      <c r="J46" s="483"/>
      <c r="K46" s="484"/>
      <c r="L46" s="485"/>
      <c r="M46" s="486"/>
      <c r="N46" s="487"/>
    </row>
    <row r="47" spans="1:14" ht="12.75" customHeight="1" x14ac:dyDescent="0.2">
      <c r="A47" s="457" t="s">
        <v>70</v>
      </c>
      <c r="B47" s="457"/>
      <c r="C47" s="270"/>
      <c r="D47" s="270"/>
      <c r="E47" s="270"/>
      <c r="F47" s="270">
        <f>IF(C47="NG","-",IF(C47="M","-",IF(C47="I","-",((520/(460+E47))*((14.7+D47)/14.7)*C47))))</f>
        <v>0</v>
      </c>
      <c r="G47" s="269"/>
      <c r="H47" s="392"/>
      <c r="I47" s="264" t="s">
        <v>208</v>
      </c>
      <c r="J47" s="483"/>
      <c r="K47" s="484"/>
      <c r="L47" s="485"/>
      <c r="M47" s="486"/>
      <c r="N47" s="487"/>
    </row>
    <row r="48" spans="1:14" ht="6" customHeight="1" x14ac:dyDescent="0.2"/>
    <row r="49" spans="1:14" ht="6" customHeight="1" thickBot="1" x14ac:dyDescent="0.25"/>
    <row r="50" spans="1:14" x14ac:dyDescent="0.2">
      <c r="A50" s="102"/>
      <c r="B50" s="131"/>
      <c r="C50" s="517" t="s">
        <v>146</v>
      </c>
      <c r="D50" s="518"/>
      <c r="E50" s="518"/>
      <c r="F50" s="518"/>
      <c r="G50" s="518"/>
      <c r="H50" s="518"/>
      <c r="I50" s="518"/>
      <c r="J50" s="518"/>
      <c r="K50" s="518"/>
      <c r="L50" s="518"/>
      <c r="M50" s="518"/>
      <c r="N50" s="519"/>
    </row>
    <row r="51" spans="1:14" ht="38.25" x14ac:dyDescent="0.2">
      <c r="A51" s="102"/>
      <c r="B51" s="131"/>
      <c r="C51" s="507" t="s">
        <v>29</v>
      </c>
      <c r="D51" s="504" t="s">
        <v>52</v>
      </c>
      <c r="E51" s="331" t="s">
        <v>32</v>
      </c>
      <c r="F51" s="331" t="s">
        <v>55</v>
      </c>
      <c r="G51" s="504" t="s">
        <v>54</v>
      </c>
      <c r="H51" s="331" t="s">
        <v>33</v>
      </c>
      <c r="I51" s="511" t="s">
        <v>56</v>
      </c>
      <c r="J51" s="512"/>
      <c r="K51" s="511" t="s">
        <v>57</v>
      </c>
      <c r="L51" s="512"/>
      <c r="M51" s="547" t="s">
        <v>30</v>
      </c>
      <c r="N51" s="548"/>
    </row>
    <row r="52" spans="1:14" x14ac:dyDescent="0.2">
      <c r="A52" s="102"/>
      <c r="B52" s="131"/>
      <c r="C52" s="508"/>
      <c r="D52" s="505"/>
      <c r="E52" s="162" t="s">
        <v>58</v>
      </c>
      <c r="F52" s="162" t="s">
        <v>49</v>
      </c>
      <c r="G52" s="505"/>
      <c r="H52" s="162" t="s">
        <v>58</v>
      </c>
      <c r="I52" s="164" t="s">
        <v>59</v>
      </c>
      <c r="J52" s="330" t="s">
        <v>60</v>
      </c>
      <c r="K52" s="330" t="s">
        <v>59</v>
      </c>
      <c r="L52" s="329" t="s">
        <v>60</v>
      </c>
      <c r="M52" s="328"/>
      <c r="N52" s="311"/>
    </row>
    <row r="53" spans="1:14" x14ac:dyDescent="0.2">
      <c r="A53" s="102"/>
      <c r="B53" s="131"/>
      <c r="C53" s="158" t="s">
        <v>99</v>
      </c>
      <c r="D53" s="156"/>
      <c r="E53" s="156"/>
      <c r="F53" s="327"/>
      <c r="G53" s="155">
        <f t="shared" ref="G53:G72" si="0">IF(D53="NG","-",IF(D53="M","-",IF(D53="I","-",(SQRT(((14.7+E53)*530)/(14.7*(460+F53)))*D53))))</f>
        <v>0</v>
      </c>
      <c r="H53" s="154"/>
      <c r="I53" s="326"/>
      <c r="J53" s="154"/>
      <c r="K53" s="154"/>
      <c r="L53" s="325"/>
      <c r="M53" s="324"/>
      <c r="N53" s="323"/>
    </row>
    <row r="54" spans="1:14" x14ac:dyDescent="0.2">
      <c r="A54" s="102"/>
      <c r="B54" s="131"/>
      <c r="C54" s="169" t="s">
        <v>100</v>
      </c>
      <c r="D54" s="156"/>
      <c r="E54" s="156"/>
      <c r="F54" s="327"/>
      <c r="G54" s="155">
        <f t="shared" si="0"/>
        <v>0</v>
      </c>
      <c r="H54" s="154"/>
      <c r="I54" s="326"/>
      <c r="J54" s="154"/>
      <c r="K54" s="154"/>
      <c r="L54" s="325"/>
      <c r="M54" s="324"/>
      <c r="N54" s="323"/>
    </row>
    <row r="55" spans="1:14" x14ac:dyDescent="0.2">
      <c r="A55" s="102"/>
      <c r="B55" s="131"/>
      <c r="C55" s="169" t="s">
        <v>101</v>
      </c>
      <c r="D55" s="156"/>
      <c r="E55" s="156"/>
      <c r="F55" s="327"/>
      <c r="G55" s="155">
        <f t="shared" si="0"/>
        <v>0</v>
      </c>
      <c r="H55" s="154"/>
      <c r="I55" s="326"/>
      <c r="J55" s="154"/>
      <c r="K55" s="154"/>
      <c r="L55" s="325"/>
      <c r="M55" s="324"/>
      <c r="N55" s="323"/>
    </row>
    <row r="56" spans="1:14" x14ac:dyDescent="0.2">
      <c r="A56" s="102"/>
      <c r="B56" s="131"/>
      <c r="C56" s="169" t="s">
        <v>102</v>
      </c>
      <c r="D56" s="156"/>
      <c r="E56" s="156"/>
      <c r="F56" s="327"/>
      <c r="G56" s="155">
        <f t="shared" si="0"/>
        <v>0</v>
      </c>
      <c r="H56" s="154"/>
      <c r="I56" s="326"/>
      <c r="J56" s="154"/>
      <c r="K56" s="154"/>
      <c r="L56" s="325"/>
      <c r="M56" s="324"/>
      <c r="N56" s="323"/>
    </row>
    <row r="57" spans="1:14" x14ac:dyDescent="0.2">
      <c r="A57" s="102"/>
      <c r="B57" s="131"/>
      <c r="C57" s="169" t="s">
        <v>103</v>
      </c>
      <c r="D57" s="156"/>
      <c r="E57" s="156"/>
      <c r="F57" s="327"/>
      <c r="G57" s="155">
        <f t="shared" si="0"/>
        <v>0</v>
      </c>
      <c r="H57" s="154"/>
      <c r="I57" s="326"/>
      <c r="J57" s="154"/>
      <c r="K57" s="154"/>
      <c r="L57" s="325"/>
      <c r="M57" s="324"/>
      <c r="N57" s="323"/>
    </row>
    <row r="58" spans="1:14" x14ac:dyDescent="0.2">
      <c r="A58" s="102"/>
      <c r="B58" s="131"/>
      <c r="C58" s="169" t="s">
        <v>104</v>
      </c>
      <c r="D58" s="156"/>
      <c r="E58" s="156"/>
      <c r="F58" s="327"/>
      <c r="G58" s="155">
        <f t="shared" si="0"/>
        <v>0</v>
      </c>
      <c r="H58" s="154"/>
      <c r="I58" s="326"/>
      <c r="J58" s="154"/>
      <c r="K58" s="154"/>
      <c r="L58" s="325"/>
      <c r="M58" s="324"/>
      <c r="N58" s="323"/>
    </row>
    <row r="59" spans="1:14" x14ac:dyDescent="0.2">
      <c r="A59" s="102"/>
      <c r="B59" s="131"/>
      <c r="C59" s="169" t="s">
        <v>105</v>
      </c>
      <c r="D59" s="156"/>
      <c r="E59" s="156"/>
      <c r="F59" s="327"/>
      <c r="G59" s="155">
        <f t="shared" si="0"/>
        <v>0</v>
      </c>
      <c r="H59" s="154"/>
      <c r="I59" s="326"/>
      <c r="J59" s="154"/>
      <c r="K59" s="154"/>
      <c r="L59" s="325"/>
      <c r="M59" s="324"/>
      <c r="N59" s="323"/>
    </row>
    <row r="60" spans="1:14" x14ac:dyDescent="0.2">
      <c r="A60" s="102"/>
      <c r="B60" s="131"/>
      <c r="C60" s="169" t="s">
        <v>106</v>
      </c>
      <c r="D60" s="156"/>
      <c r="E60" s="156"/>
      <c r="F60" s="327"/>
      <c r="G60" s="155">
        <f t="shared" si="0"/>
        <v>0</v>
      </c>
      <c r="H60" s="154"/>
      <c r="I60" s="326"/>
      <c r="J60" s="154"/>
      <c r="K60" s="154"/>
      <c r="L60" s="325"/>
      <c r="M60" s="324"/>
      <c r="N60" s="323"/>
    </row>
    <row r="61" spans="1:14" x14ac:dyDescent="0.2">
      <c r="A61" s="102"/>
      <c r="B61" s="131"/>
      <c r="C61" s="169" t="s">
        <v>107</v>
      </c>
      <c r="D61" s="156"/>
      <c r="E61" s="156"/>
      <c r="F61" s="327"/>
      <c r="G61" s="155">
        <f t="shared" si="0"/>
        <v>0</v>
      </c>
      <c r="H61" s="154"/>
      <c r="I61" s="326"/>
      <c r="J61" s="154"/>
      <c r="K61" s="154"/>
      <c r="L61" s="325"/>
      <c r="M61" s="324"/>
      <c r="N61" s="323"/>
    </row>
    <row r="62" spans="1:14" x14ac:dyDescent="0.2">
      <c r="A62" s="102"/>
      <c r="B62" s="131"/>
      <c r="C62" s="169" t="s">
        <v>108</v>
      </c>
      <c r="D62" s="156"/>
      <c r="E62" s="156"/>
      <c r="F62" s="327"/>
      <c r="G62" s="155">
        <f t="shared" si="0"/>
        <v>0</v>
      </c>
      <c r="H62" s="154"/>
      <c r="I62" s="326"/>
      <c r="J62" s="154"/>
      <c r="K62" s="154"/>
      <c r="L62" s="325"/>
      <c r="M62" s="324"/>
      <c r="N62" s="323"/>
    </row>
    <row r="63" spans="1:14" x14ac:dyDescent="0.2">
      <c r="A63" s="102"/>
      <c r="B63" s="131"/>
      <c r="C63" s="169" t="s">
        <v>109</v>
      </c>
      <c r="D63" s="156"/>
      <c r="E63" s="156"/>
      <c r="F63" s="327"/>
      <c r="G63" s="155">
        <f t="shared" si="0"/>
        <v>0</v>
      </c>
      <c r="H63" s="154"/>
      <c r="I63" s="326"/>
      <c r="J63" s="154"/>
      <c r="K63" s="154"/>
      <c r="L63" s="325"/>
      <c r="M63" s="324"/>
      <c r="N63" s="323"/>
    </row>
    <row r="64" spans="1:14" x14ac:dyDescent="0.2">
      <c r="A64" s="102"/>
      <c r="B64" s="131"/>
      <c r="C64" s="169" t="s">
        <v>110</v>
      </c>
      <c r="D64" s="156"/>
      <c r="E64" s="156"/>
      <c r="F64" s="327"/>
      <c r="G64" s="155">
        <f t="shared" si="0"/>
        <v>0</v>
      </c>
      <c r="H64" s="154"/>
      <c r="I64" s="326"/>
      <c r="J64" s="154"/>
      <c r="K64" s="154"/>
      <c r="L64" s="325"/>
      <c r="M64" s="324"/>
      <c r="N64" s="323"/>
    </row>
    <row r="65" spans="1:14" x14ac:dyDescent="0.2">
      <c r="A65" s="102"/>
      <c r="B65" s="131"/>
      <c r="C65" s="169" t="s">
        <v>111</v>
      </c>
      <c r="D65" s="156"/>
      <c r="E65" s="156"/>
      <c r="F65" s="327"/>
      <c r="G65" s="155">
        <f t="shared" si="0"/>
        <v>0</v>
      </c>
      <c r="H65" s="154"/>
      <c r="I65" s="326"/>
      <c r="J65" s="154"/>
      <c r="K65" s="154"/>
      <c r="L65" s="325"/>
      <c r="M65" s="324"/>
      <c r="N65" s="323"/>
    </row>
    <row r="66" spans="1:14" x14ac:dyDescent="0.2">
      <c r="A66" s="102"/>
      <c r="B66" s="131"/>
      <c r="C66" s="169" t="s">
        <v>112</v>
      </c>
      <c r="D66" s="156"/>
      <c r="E66" s="156"/>
      <c r="F66" s="327"/>
      <c r="G66" s="155">
        <f t="shared" si="0"/>
        <v>0</v>
      </c>
      <c r="H66" s="154"/>
      <c r="I66" s="326"/>
      <c r="J66" s="154"/>
      <c r="K66" s="154"/>
      <c r="L66" s="325"/>
      <c r="M66" s="324"/>
      <c r="N66" s="323"/>
    </row>
    <row r="67" spans="1:14" x14ac:dyDescent="0.2">
      <c r="A67" s="102"/>
      <c r="B67" s="131"/>
      <c r="C67" s="169" t="s">
        <v>113</v>
      </c>
      <c r="D67" s="156"/>
      <c r="E67" s="156"/>
      <c r="F67" s="327"/>
      <c r="G67" s="155">
        <f t="shared" si="0"/>
        <v>0</v>
      </c>
      <c r="H67" s="154"/>
      <c r="I67" s="326"/>
      <c r="J67" s="154"/>
      <c r="K67" s="154"/>
      <c r="L67" s="325"/>
      <c r="M67" s="324"/>
      <c r="N67" s="323"/>
    </row>
    <row r="68" spans="1:14" x14ac:dyDescent="0.2">
      <c r="A68" s="102"/>
      <c r="B68" s="131"/>
      <c r="C68" s="169" t="s">
        <v>141</v>
      </c>
      <c r="D68" s="156"/>
      <c r="E68" s="156"/>
      <c r="F68" s="327"/>
      <c r="G68" s="155">
        <f t="shared" si="0"/>
        <v>0</v>
      </c>
      <c r="H68" s="154"/>
      <c r="I68" s="326"/>
      <c r="J68" s="154"/>
      <c r="K68" s="154"/>
      <c r="L68" s="325"/>
      <c r="M68" s="324"/>
      <c r="N68" s="323"/>
    </row>
    <row r="69" spans="1:14" x14ac:dyDescent="0.2">
      <c r="A69" s="102"/>
      <c r="B69" s="131"/>
      <c r="C69" s="169" t="s">
        <v>142</v>
      </c>
      <c r="D69" s="156"/>
      <c r="E69" s="156"/>
      <c r="F69" s="327"/>
      <c r="G69" s="155">
        <f t="shared" si="0"/>
        <v>0</v>
      </c>
      <c r="H69" s="154"/>
      <c r="I69" s="326"/>
      <c r="J69" s="154"/>
      <c r="K69" s="154"/>
      <c r="L69" s="325"/>
      <c r="M69" s="324"/>
      <c r="N69" s="323"/>
    </row>
    <row r="70" spans="1:14" x14ac:dyDescent="0.2">
      <c r="A70" s="102"/>
      <c r="B70" s="131"/>
      <c r="C70" s="169" t="s">
        <v>143</v>
      </c>
      <c r="D70" s="156"/>
      <c r="E70" s="156"/>
      <c r="F70" s="327"/>
      <c r="G70" s="155">
        <f t="shared" si="0"/>
        <v>0</v>
      </c>
      <c r="H70" s="154"/>
      <c r="I70" s="326"/>
      <c r="J70" s="154"/>
      <c r="K70" s="154"/>
      <c r="L70" s="325"/>
      <c r="M70" s="324"/>
      <c r="N70" s="323"/>
    </row>
    <row r="71" spans="1:14" x14ac:dyDescent="0.2">
      <c r="A71" s="102"/>
      <c r="B71" s="131"/>
      <c r="C71" s="169" t="s">
        <v>144</v>
      </c>
      <c r="D71" s="156"/>
      <c r="E71" s="156"/>
      <c r="F71" s="327"/>
      <c r="G71" s="155">
        <f t="shared" si="0"/>
        <v>0</v>
      </c>
      <c r="H71" s="154"/>
      <c r="I71" s="326"/>
      <c r="J71" s="154"/>
      <c r="K71" s="154"/>
      <c r="L71" s="325"/>
      <c r="M71" s="324"/>
      <c r="N71" s="323"/>
    </row>
    <row r="72" spans="1:14" ht="13.5" thickBot="1" x14ac:dyDescent="0.25">
      <c r="A72" s="102"/>
      <c r="B72" s="131"/>
      <c r="C72" s="152" t="s">
        <v>145</v>
      </c>
      <c r="D72" s="150"/>
      <c r="E72" s="150"/>
      <c r="F72" s="322"/>
      <c r="G72" s="149">
        <f t="shared" si="0"/>
        <v>0</v>
      </c>
      <c r="H72" s="148"/>
      <c r="I72" s="321"/>
      <c r="J72" s="148"/>
      <c r="K72" s="148"/>
      <c r="L72" s="320"/>
      <c r="M72" s="319"/>
      <c r="N72" s="318"/>
    </row>
    <row r="73" spans="1:14" ht="13.5" thickTop="1" x14ac:dyDescent="0.2">
      <c r="A73" s="102"/>
      <c r="B73" s="131"/>
      <c r="C73" s="158" t="s">
        <v>61</v>
      </c>
      <c r="D73" s="316">
        <f>SUM(D53:D72)</f>
        <v>0</v>
      </c>
      <c r="E73" s="316"/>
      <c r="F73" s="317"/>
      <c r="G73" s="316">
        <f>SUM(G64:G72)</f>
        <v>0</v>
      </c>
      <c r="H73" s="314"/>
      <c r="I73" s="315"/>
      <c r="J73" s="314"/>
      <c r="K73" s="314"/>
      <c r="L73" s="313"/>
      <c r="M73" s="312"/>
      <c r="N73" s="311"/>
    </row>
    <row r="74" spans="1:14" ht="12.75" customHeight="1" x14ac:dyDescent="0.2">
      <c r="A74" s="102"/>
      <c r="B74" s="131"/>
      <c r="C74" s="464" t="s">
        <v>150</v>
      </c>
      <c r="D74" s="465"/>
      <c r="E74" s="465"/>
      <c r="F74" s="465"/>
      <c r="G74" s="465"/>
      <c r="H74" s="465"/>
      <c r="I74" s="465"/>
      <c r="J74" s="465"/>
      <c r="K74" s="465"/>
      <c r="L74" s="465"/>
      <c r="M74" s="465"/>
      <c r="N74" s="466"/>
    </row>
    <row r="75" spans="1:14" x14ac:dyDescent="0.2">
      <c r="A75" s="102"/>
      <c r="B75" s="131"/>
      <c r="C75" s="467"/>
      <c r="D75" s="468"/>
      <c r="E75" s="468"/>
      <c r="F75" s="468"/>
      <c r="G75" s="468"/>
      <c r="H75" s="468"/>
      <c r="I75" s="468"/>
      <c r="J75" s="468"/>
      <c r="K75" s="468"/>
      <c r="L75" s="468"/>
      <c r="M75" s="468"/>
      <c r="N75" s="469"/>
    </row>
    <row r="76" spans="1:14" x14ac:dyDescent="0.2">
      <c r="A76" s="102"/>
      <c r="B76" s="131"/>
      <c r="C76" s="310" t="s">
        <v>147</v>
      </c>
      <c r="D76" s="309" t="s">
        <v>148</v>
      </c>
      <c r="E76" s="308"/>
      <c r="F76" s="308"/>
      <c r="G76" s="308"/>
      <c r="H76" s="308"/>
      <c r="I76" s="308"/>
      <c r="J76" s="308"/>
      <c r="K76" s="308"/>
      <c r="L76" s="308"/>
      <c r="M76" s="308"/>
      <c r="N76" s="298"/>
    </row>
    <row r="77" spans="1:14" ht="13.5" thickBot="1" x14ac:dyDescent="0.25">
      <c r="A77" s="102"/>
      <c r="B77" s="131"/>
      <c r="C77" s="133"/>
      <c r="D77" s="307" t="s">
        <v>149</v>
      </c>
      <c r="E77" s="306"/>
      <c r="F77" s="306"/>
      <c r="G77" s="306"/>
      <c r="H77" s="306"/>
      <c r="I77" s="306"/>
      <c r="J77" s="306"/>
      <c r="K77" s="306"/>
      <c r="L77" s="306"/>
      <c r="M77" s="306"/>
      <c r="N77" s="296"/>
    </row>
    <row r="78" spans="1:14" x14ac:dyDescent="0.2">
      <c r="A78" s="102"/>
      <c r="B78" s="131"/>
      <c r="C78" s="305" t="s">
        <v>8</v>
      </c>
      <c r="D78" s="304"/>
      <c r="E78" s="303"/>
      <c r="F78" s="303"/>
      <c r="G78" s="303"/>
      <c r="H78" s="303"/>
      <c r="I78" s="303"/>
      <c r="J78" s="303"/>
      <c r="K78" s="303"/>
      <c r="L78" s="303"/>
      <c r="M78" s="303"/>
      <c r="N78" s="302"/>
    </row>
    <row r="79" spans="1:14" x14ac:dyDescent="0.2">
      <c r="A79" s="102"/>
      <c r="B79" s="131"/>
      <c r="C79" s="301"/>
      <c r="D79" s="300"/>
      <c r="E79" s="299"/>
      <c r="F79" s="299"/>
      <c r="G79" s="299"/>
      <c r="H79" s="299"/>
      <c r="I79" s="299"/>
      <c r="J79" s="299"/>
      <c r="K79" s="299"/>
      <c r="L79" s="299"/>
      <c r="M79" s="299"/>
      <c r="N79" s="298"/>
    </row>
    <row r="80" spans="1:14" x14ac:dyDescent="0.2">
      <c r="A80" s="102"/>
      <c r="B80" s="131"/>
      <c r="C80" s="301"/>
      <c r="D80" s="300"/>
      <c r="E80" s="299"/>
      <c r="F80" s="299"/>
      <c r="G80" s="299"/>
      <c r="H80" s="299"/>
      <c r="I80" s="299"/>
      <c r="J80" s="299"/>
      <c r="K80" s="299"/>
      <c r="L80" s="299"/>
      <c r="M80" s="299"/>
      <c r="N80" s="298"/>
    </row>
    <row r="81" spans="1:14" x14ac:dyDescent="0.2">
      <c r="A81" s="102"/>
      <c r="B81" s="131"/>
      <c r="C81" s="301"/>
      <c r="D81" s="300"/>
      <c r="E81" s="299"/>
      <c r="F81" s="299"/>
      <c r="G81" s="299"/>
      <c r="H81" s="299"/>
      <c r="I81" s="299"/>
      <c r="J81" s="299"/>
      <c r="K81" s="299"/>
      <c r="L81" s="299"/>
      <c r="M81" s="299"/>
      <c r="N81" s="298"/>
    </row>
    <row r="82" spans="1:14" x14ac:dyDescent="0.2">
      <c r="A82" s="102"/>
      <c r="B82" s="131"/>
      <c r="C82" s="301"/>
      <c r="D82" s="300"/>
      <c r="E82" s="299"/>
      <c r="F82" s="299"/>
      <c r="G82" s="299"/>
      <c r="H82" s="299"/>
      <c r="I82" s="299"/>
      <c r="J82" s="299"/>
      <c r="K82" s="299"/>
      <c r="L82" s="299"/>
      <c r="M82" s="299"/>
      <c r="N82" s="298"/>
    </row>
    <row r="83" spans="1:14" ht="13.5" thickBot="1" x14ac:dyDescent="0.25">
      <c r="A83" s="102"/>
      <c r="B83" s="131"/>
      <c r="C83" s="133"/>
      <c r="D83" s="297"/>
      <c r="E83" s="297"/>
      <c r="F83" s="297"/>
      <c r="G83" s="297"/>
      <c r="H83" s="297"/>
      <c r="I83" s="297"/>
      <c r="J83" s="297"/>
      <c r="K83" s="297"/>
      <c r="L83" s="297"/>
      <c r="M83" s="297"/>
      <c r="N83" s="296"/>
    </row>
    <row r="84" spans="1:14" ht="6.75" customHeight="1" x14ac:dyDescent="0.2">
      <c r="A84" s="188"/>
      <c r="B84" s="295"/>
      <c r="C84" s="294"/>
      <c r="D84" s="293"/>
      <c r="E84" s="293"/>
      <c r="F84" s="293"/>
      <c r="G84" s="293"/>
      <c r="H84" s="293"/>
      <c r="I84" s="293"/>
      <c r="J84" s="293"/>
      <c r="K84" s="293"/>
      <c r="L84" s="293"/>
      <c r="M84" s="293"/>
      <c r="N84" s="293"/>
    </row>
    <row r="85" spans="1:14" ht="16.5" customHeight="1" x14ac:dyDescent="0.25">
      <c r="B85" s="177"/>
      <c r="C85" s="501" t="s">
        <v>16</v>
      </c>
      <c r="D85" s="502"/>
      <c r="E85" s="502"/>
      <c r="F85" s="506"/>
      <c r="G85" s="292" t="s">
        <v>12</v>
      </c>
      <c r="H85" s="291"/>
      <c r="I85" s="292"/>
      <c r="J85" s="290"/>
      <c r="K85" s="471" t="s">
        <v>27</v>
      </c>
      <c r="L85" s="471"/>
      <c r="M85" s="291"/>
      <c r="N85" s="290"/>
    </row>
    <row r="86" spans="1:14" ht="15" x14ac:dyDescent="0.25">
      <c r="B86" s="183"/>
      <c r="C86" s="289"/>
      <c r="D86" s="288"/>
      <c r="E86" s="288"/>
      <c r="F86" s="198"/>
      <c r="G86" s="198"/>
      <c r="H86" s="173"/>
      <c r="I86" s="198"/>
      <c r="J86" s="178"/>
      <c r="K86" s="178"/>
      <c r="L86" s="178"/>
    </row>
    <row r="87" spans="1:14" x14ac:dyDescent="0.2">
      <c r="A87" s="279"/>
      <c r="B87" s="470" t="s">
        <v>153</v>
      </c>
      <c r="C87" s="470"/>
      <c r="D87" s="192"/>
      <c r="E87" s="131"/>
      <c r="F87" s="192"/>
      <c r="I87" s="287" t="s">
        <v>137</v>
      </c>
      <c r="J87" s="132"/>
      <c r="K87" s="132"/>
      <c r="L87" s="132"/>
      <c r="M87" s="132"/>
      <c r="N87" s="279"/>
    </row>
    <row r="88" spans="1:14" ht="12.75" customHeight="1" x14ac:dyDescent="0.2">
      <c r="A88" s="279"/>
      <c r="B88" s="470"/>
      <c r="C88" s="470"/>
      <c r="D88" s="205"/>
      <c r="E88" s="131"/>
      <c r="F88" s="223"/>
      <c r="G88" s="488"/>
      <c r="H88" s="463"/>
      <c r="I88" s="286" t="s">
        <v>138</v>
      </c>
      <c r="J88" s="132"/>
      <c r="K88" s="132"/>
      <c r="L88" s="132"/>
      <c r="M88" s="132"/>
      <c r="N88" s="279"/>
    </row>
    <row r="89" spans="1:14" x14ac:dyDescent="0.2">
      <c r="A89" s="230"/>
      <c r="B89" s="285"/>
      <c r="C89" s="285"/>
      <c r="D89" s="205"/>
      <c r="E89" s="131"/>
      <c r="F89" s="223"/>
      <c r="G89" s="203"/>
      <c r="H89" s="198"/>
      <c r="I89" s="233"/>
      <c r="J89" s="280"/>
      <c r="K89" s="462"/>
      <c r="L89" s="463"/>
      <c r="M89" s="135"/>
      <c r="N89" s="279"/>
    </row>
    <row r="90" spans="1:14" x14ac:dyDescent="0.2">
      <c r="A90" s="284"/>
      <c r="B90" s="470" t="s">
        <v>136</v>
      </c>
      <c r="C90" s="470"/>
      <c r="D90" s="192"/>
      <c r="E90" s="131"/>
      <c r="F90" s="192"/>
      <c r="I90" s="533" t="s">
        <v>154</v>
      </c>
      <c r="J90" s="283"/>
      <c r="K90" s="282"/>
      <c r="L90" s="281"/>
      <c r="M90" s="168"/>
      <c r="N90" s="279"/>
    </row>
    <row r="91" spans="1:14" x14ac:dyDescent="0.2">
      <c r="B91" s="470"/>
      <c r="C91" s="470"/>
      <c r="D91" s="205"/>
      <c r="E91" s="131"/>
      <c r="F91" s="223"/>
      <c r="G91" s="488"/>
      <c r="H91" s="463"/>
      <c r="I91" s="533"/>
      <c r="J91" s="280"/>
      <c r="K91" s="462"/>
      <c r="L91" s="463"/>
      <c r="M91" s="135"/>
      <c r="N91" s="279"/>
    </row>
    <row r="92" spans="1:14" ht="7.5" customHeight="1" x14ac:dyDescent="0.2">
      <c r="B92" s="277"/>
      <c r="C92" s="276"/>
      <c r="D92" s="278"/>
      <c r="E92" s="491"/>
      <c r="F92" s="492"/>
      <c r="G92" s="492"/>
      <c r="H92" s="274"/>
      <c r="I92" s="168"/>
      <c r="J92" s="522"/>
      <c r="K92" s="555"/>
      <c r="L92" s="555"/>
      <c r="M92" s="480"/>
      <c r="N92" s="480"/>
    </row>
    <row r="93" spans="1:14" x14ac:dyDescent="0.2">
      <c r="B93" s="277"/>
      <c r="C93" s="276" t="s">
        <v>52</v>
      </c>
      <c r="D93" s="275" t="s">
        <v>125</v>
      </c>
      <c r="E93" s="275" t="s">
        <v>84</v>
      </c>
      <c r="F93" s="275" t="s">
        <v>54</v>
      </c>
      <c r="G93" s="274" t="s">
        <v>71</v>
      </c>
      <c r="H93" s="273" t="s">
        <v>73</v>
      </c>
      <c r="I93" s="273" t="s">
        <v>206</v>
      </c>
      <c r="J93" s="482" t="s">
        <v>72</v>
      </c>
      <c r="K93" s="482"/>
      <c r="L93" s="482"/>
      <c r="M93" s="481" t="s">
        <v>10</v>
      </c>
      <c r="N93" s="481"/>
    </row>
    <row r="94" spans="1:14" x14ac:dyDescent="0.2">
      <c r="A94" s="457" t="s">
        <v>38</v>
      </c>
      <c r="B94" s="457"/>
      <c r="C94" s="270"/>
      <c r="D94" s="270"/>
      <c r="E94" s="270"/>
      <c r="F94" s="270">
        <f>IF(C94="NG","-",IF(C94="M","-",IF(C94="I","-",(520/(460+E94))*((14.7-(D94*0.036))/14.7)*C94)))</f>
        <v>0</v>
      </c>
      <c r="G94" s="269"/>
      <c r="H94" s="264"/>
      <c r="I94" s="264"/>
      <c r="J94" s="483"/>
      <c r="K94" s="484"/>
      <c r="L94" s="485"/>
      <c r="M94" s="534"/>
      <c r="N94" s="535"/>
    </row>
    <row r="95" spans="1:14" x14ac:dyDescent="0.2">
      <c r="A95" s="457" t="s">
        <v>46</v>
      </c>
      <c r="B95" s="457"/>
      <c r="C95" s="270"/>
      <c r="D95" s="270"/>
      <c r="E95" s="270"/>
      <c r="F95" s="270">
        <f>IF(C95="NG","-",IF(C95="M","-",IF(C95="I","-",(550/(460+E95))*((14.7-(D95*0.036))/14.7)*C95)))</f>
        <v>0</v>
      </c>
      <c r="G95" s="269"/>
      <c r="H95" s="264"/>
      <c r="I95" s="264"/>
      <c r="J95" s="483"/>
      <c r="K95" s="484"/>
      <c r="L95" s="485"/>
      <c r="M95" s="486"/>
      <c r="N95" s="487"/>
    </row>
    <row r="96" spans="1:14" x14ac:dyDescent="0.2">
      <c r="A96" s="457" t="s">
        <v>155</v>
      </c>
      <c r="B96" s="457"/>
      <c r="C96" s="272"/>
      <c r="D96" s="270"/>
      <c r="E96" s="270"/>
      <c r="F96" s="270">
        <f>IF(C96="NG","-",IF(C96="M","-",IF(C96="I","-",(550/(460+E96))*((14.7-(D96*0.036))/14.7)*C96)))</f>
        <v>0</v>
      </c>
      <c r="G96" s="269"/>
      <c r="H96" s="264"/>
      <c r="I96" s="264"/>
      <c r="J96" s="216"/>
      <c r="K96" s="215"/>
      <c r="L96" s="214"/>
      <c r="M96" s="213"/>
      <c r="N96" s="271"/>
    </row>
    <row r="97" spans="1:14" x14ac:dyDescent="0.2">
      <c r="A97" s="457" t="s">
        <v>45</v>
      </c>
      <c r="B97" s="457"/>
      <c r="C97" s="270"/>
      <c r="D97" s="270"/>
      <c r="E97" s="270"/>
      <c r="F97" s="270">
        <f>IF(C97="NG","-",IF(C97="M","-",IF(C97="I","-",(520/(460+E97))*((14.7-(D97*0.036))/14.7)*C97)))</f>
        <v>0</v>
      </c>
      <c r="G97" s="269"/>
      <c r="H97" s="264"/>
      <c r="I97" s="264" t="s">
        <v>208</v>
      </c>
      <c r="J97" s="483"/>
      <c r="K97" s="484"/>
      <c r="L97" s="485"/>
      <c r="M97" s="478"/>
      <c r="N97" s="479"/>
    </row>
    <row r="98" spans="1:14" x14ac:dyDescent="0.2">
      <c r="A98" s="457" t="s">
        <v>40</v>
      </c>
      <c r="B98" s="457"/>
      <c r="C98" s="270"/>
      <c r="D98" s="270"/>
      <c r="E98" s="270"/>
      <c r="F98" s="270">
        <f>IF(C98="NG","-",IF(C98="M","-",IF(C98="I","-",(520/(460+E98))*((14.7-(D98*0.036))/14.7)*C98)))</f>
        <v>0</v>
      </c>
      <c r="G98" s="269" t="s">
        <v>98</v>
      </c>
      <c r="H98" s="264"/>
      <c r="I98" s="264" t="s">
        <v>208</v>
      </c>
      <c r="J98" s="483"/>
      <c r="K98" s="484"/>
      <c r="L98" s="485"/>
      <c r="M98" s="478"/>
      <c r="N98" s="479"/>
    </row>
    <row r="99" spans="1:14" ht="7.5" customHeight="1" x14ac:dyDescent="0.2">
      <c r="A99" s="263"/>
      <c r="B99" s="263"/>
      <c r="C99" s="268"/>
      <c r="D99" s="261"/>
      <c r="E99" s="261"/>
      <c r="F99" s="131"/>
      <c r="G99" s="131"/>
      <c r="H99" s="259"/>
      <c r="I99" s="260"/>
      <c r="J99" s="259"/>
      <c r="K99" s="258"/>
      <c r="L99" s="258"/>
      <c r="M99" s="267"/>
      <c r="N99" s="267"/>
    </row>
    <row r="100" spans="1:14" x14ac:dyDescent="0.2">
      <c r="A100" s="266"/>
      <c r="B100" s="265"/>
      <c r="C100" s="489" t="s">
        <v>156</v>
      </c>
      <c r="D100" s="490"/>
      <c r="E100" s="473"/>
      <c r="F100" s="474"/>
      <c r="G100" s="261" t="s">
        <v>157</v>
      </c>
      <c r="H100" s="264" t="s">
        <v>207</v>
      </c>
      <c r="I100" s="264" t="s">
        <v>208</v>
      </c>
      <c r="J100" s="475"/>
      <c r="K100" s="476"/>
      <c r="L100" s="477"/>
      <c r="M100" s="486"/>
      <c r="N100" s="487"/>
    </row>
    <row r="101" spans="1:14" ht="7.5" customHeight="1" x14ac:dyDescent="0.2">
      <c r="A101" s="263"/>
      <c r="B101" s="263"/>
      <c r="C101" s="262"/>
      <c r="D101" s="261"/>
      <c r="E101" s="261"/>
      <c r="F101" s="131"/>
      <c r="G101" s="131"/>
      <c r="H101" s="259"/>
      <c r="I101" s="260"/>
      <c r="J101" s="259"/>
      <c r="K101" s="258"/>
      <c r="L101" s="258"/>
      <c r="M101" s="257"/>
      <c r="N101" s="257"/>
    </row>
    <row r="102" spans="1:14" s="244" customFormat="1" ht="12.75" customHeight="1" x14ac:dyDescent="0.2">
      <c r="B102" s="254"/>
      <c r="C102" s="253"/>
      <c r="D102" s="252"/>
      <c r="E102" s="456"/>
      <c r="F102" s="456"/>
      <c r="G102" s="234"/>
      <c r="H102" s="256"/>
      <c r="I102" s="255" t="s">
        <v>50</v>
      </c>
      <c r="K102" s="234"/>
      <c r="L102" s="234"/>
      <c r="M102" s="233"/>
      <c r="N102" s="232"/>
    </row>
    <row r="103" spans="1:14" s="244" customFormat="1" ht="12.75" customHeight="1" x14ac:dyDescent="0.2">
      <c r="B103" s="254"/>
      <c r="C103" s="253"/>
      <c r="D103" s="252"/>
      <c r="E103" s="233"/>
      <c r="F103" s="233"/>
      <c r="G103" s="234"/>
      <c r="H103" s="234"/>
      <c r="I103" s="234"/>
      <c r="J103" s="233"/>
      <c r="K103" s="234"/>
      <c r="L103" s="234"/>
      <c r="M103" s="233"/>
      <c r="N103" s="232"/>
    </row>
    <row r="104" spans="1:14" s="244" customFormat="1" ht="12.75" customHeight="1" x14ac:dyDescent="0.2">
      <c r="B104" s="251" t="s">
        <v>185</v>
      </c>
      <c r="C104" s="250"/>
      <c r="D104" s="250"/>
      <c r="E104" s="250"/>
      <c r="N104" s="232"/>
    </row>
    <row r="105" spans="1:14" s="244" customFormat="1" ht="12.75" customHeight="1" x14ac:dyDescent="0.2">
      <c r="C105" s="248" t="s">
        <v>171</v>
      </c>
      <c r="D105" s="249"/>
      <c r="E105" s="159" t="s">
        <v>186</v>
      </c>
      <c r="G105" s="247" t="s">
        <v>172</v>
      </c>
      <c r="H105" s="201"/>
      <c r="I105" s="131" t="s">
        <v>157</v>
      </c>
      <c r="J105" s="459" t="s">
        <v>173</v>
      </c>
      <c r="K105" s="460"/>
      <c r="L105" s="204"/>
      <c r="M105" s="102" t="s">
        <v>174</v>
      </c>
      <c r="N105" s="232"/>
    </row>
    <row r="106" spans="1:14" s="244" customFormat="1" ht="12.75" customHeight="1" x14ac:dyDescent="0.2">
      <c r="C106" s="248"/>
      <c r="D106" s="168"/>
      <c r="E106" s="159"/>
      <c r="G106" s="247"/>
      <c r="H106" s="131"/>
      <c r="I106" s="131"/>
      <c r="J106" s="246"/>
      <c r="K106" s="245"/>
      <c r="L106" s="102"/>
      <c r="M106" s="102"/>
      <c r="N106" s="232"/>
    </row>
    <row r="107" spans="1:14" ht="7.5" customHeight="1" x14ac:dyDescent="0.2">
      <c r="D107" s="472"/>
      <c r="E107" s="472"/>
      <c r="F107" s="472"/>
      <c r="G107" s="472"/>
      <c r="H107" s="472"/>
      <c r="I107" s="472"/>
      <c r="J107" s="472"/>
      <c r="K107" s="472"/>
      <c r="L107" s="472"/>
      <c r="M107" s="472"/>
      <c r="N107" s="472"/>
    </row>
    <row r="108" spans="1:14" ht="12" customHeight="1" x14ac:dyDescent="0.2">
      <c r="B108" s="461" t="s">
        <v>43</v>
      </c>
      <c r="C108" s="461"/>
      <c r="D108" s="461"/>
      <c r="E108" s="237"/>
      <c r="F108" s="226"/>
      <c r="G108" s="237"/>
      <c r="H108" s="228"/>
      <c r="I108" s="102"/>
      <c r="J108" s="237"/>
      <c r="K108" s="228"/>
      <c r="L108" s="235"/>
      <c r="M108" s="243"/>
      <c r="N108" s="226"/>
    </row>
    <row r="109" spans="1:14" ht="12" customHeight="1" x14ac:dyDescent="0.2">
      <c r="B109" s="240"/>
      <c r="C109" s="240"/>
      <c r="D109" s="240"/>
      <c r="E109" s="237"/>
      <c r="F109" s="226"/>
      <c r="G109" s="237"/>
      <c r="H109" s="228"/>
      <c r="I109" s="102"/>
      <c r="J109" s="237"/>
      <c r="K109" s="228"/>
      <c r="L109" s="102"/>
      <c r="M109" s="237"/>
      <c r="N109" s="226"/>
    </row>
    <row r="110" spans="1:14" ht="12" customHeight="1" x14ac:dyDescent="0.2">
      <c r="B110" s="240"/>
      <c r="C110" s="240"/>
      <c r="D110" s="240"/>
      <c r="E110" s="237"/>
      <c r="F110" s="226"/>
      <c r="G110" s="239" t="s">
        <v>15</v>
      </c>
      <c r="H110" s="242"/>
      <c r="I110" s="102" t="s">
        <v>163</v>
      </c>
      <c r="J110" s="239" t="s">
        <v>198</v>
      </c>
      <c r="K110" s="242"/>
      <c r="L110" s="102" t="s">
        <v>186</v>
      </c>
      <c r="M110" s="237"/>
      <c r="N110" s="226"/>
    </row>
    <row r="111" spans="1:14" ht="12" customHeight="1" x14ac:dyDescent="0.2">
      <c r="B111" s="240"/>
      <c r="C111" s="240"/>
      <c r="D111" s="240"/>
      <c r="E111" s="237"/>
      <c r="F111" s="226"/>
      <c r="G111" s="239"/>
      <c r="H111" s="228"/>
      <c r="I111" s="102"/>
      <c r="J111" s="239"/>
      <c r="K111" s="228"/>
      <c r="L111" s="102"/>
      <c r="M111" s="237"/>
      <c r="N111" s="226"/>
    </row>
    <row r="112" spans="1:14" ht="12" customHeight="1" x14ac:dyDescent="0.2">
      <c r="B112" s="240"/>
      <c r="C112" s="240"/>
      <c r="D112" s="240"/>
      <c r="E112" s="237"/>
      <c r="F112" s="226"/>
      <c r="G112" s="239" t="s">
        <v>209</v>
      </c>
      <c r="H112" s="494"/>
      <c r="I112" s="494"/>
      <c r="J112" s="494"/>
      <c r="K112" s="228"/>
      <c r="L112" s="238" t="s">
        <v>210</v>
      </c>
      <c r="M112" s="241"/>
      <c r="N112" s="226"/>
    </row>
    <row r="113" spans="1:14" ht="6.75" customHeight="1" x14ac:dyDescent="0.2">
      <c r="B113" s="240"/>
      <c r="C113" s="240"/>
      <c r="D113" s="240"/>
      <c r="E113" s="237"/>
      <c r="F113" s="226"/>
      <c r="G113" s="239"/>
      <c r="H113" s="224"/>
      <c r="I113" s="224"/>
      <c r="J113" s="224"/>
      <c r="K113" s="228"/>
      <c r="L113" s="238"/>
      <c r="M113" s="237"/>
      <c r="N113" s="226"/>
    </row>
    <row r="114" spans="1:14" ht="9" customHeight="1" x14ac:dyDescent="0.2">
      <c r="B114" s="231"/>
      <c r="C114" s="230"/>
      <c r="D114" s="229"/>
      <c r="E114" s="227"/>
      <c r="F114" s="102"/>
      <c r="G114" s="227"/>
      <c r="H114" s="228"/>
      <c r="I114" s="102"/>
      <c r="J114" s="227"/>
      <c r="K114" s="228"/>
      <c r="L114" s="102"/>
      <c r="M114" s="227"/>
      <c r="N114" s="226"/>
    </row>
    <row r="115" spans="1:14" ht="12" customHeight="1" x14ac:dyDescent="0.2">
      <c r="B115" s="458" t="s">
        <v>44</v>
      </c>
      <c r="C115" s="458"/>
      <c r="D115" s="458"/>
      <c r="E115" s="237"/>
      <c r="F115" s="228"/>
      <c r="G115" s="237"/>
      <c r="H115" s="228"/>
      <c r="I115" s="102"/>
      <c r="J115" s="237"/>
      <c r="K115" s="228"/>
      <c r="L115" s="102"/>
      <c r="M115" s="237"/>
      <c r="N115" s="226"/>
    </row>
    <row r="116" spans="1:14" ht="9.6" customHeight="1" x14ac:dyDescent="0.2">
      <c r="B116" s="236"/>
      <c r="C116" s="236"/>
      <c r="D116" s="236"/>
      <c r="E116" s="237"/>
      <c r="F116" s="228"/>
      <c r="G116" s="237"/>
      <c r="H116" s="228"/>
      <c r="I116" s="102"/>
      <c r="J116" s="237"/>
      <c r="K116" s="228"/>
      <c r="L116" s="102"/>
      <c r="M116" s="237"/>
      <c r="N116" s="226"/>
    </row>
    <row r="117" spans="1:14" ht="12" customHeight="1" x14ac:dyDescent="0.2">
      <c r="B117" s="236"/>
      <c r="C117" s="236"/>
      <c r="E117" s="102"/>
      <c r="F117" s="102"/>
      <c r="G117" s="102"/>
      <c r="H117" s="235"/>
      <c r="I117" s="235"/>
      <c r="J117" s="234"/>
      <c r="K117" s="234"/>
      <c r="L117" s="234"/>
      <c r="M117" s="233"/>
      <c r="N117" s="232"/>
    </row>
    <row r="118" spans="1:14" ht="9.75" customHeight="1" x14ac:dyDescent="0.2">
      <c r="B118" s="231"/>
      <c r="C118" s="230"/>
      <c r="D118" s="229"/>
      <c r="E118" s="227"/>
      <c r="F118" s="228"/>
      <c r="G118" s="227"/>
      <c r="H118" s="228"/>
      <c r="I118" s="102"/>
      <c r="J118" s="227"/>
      <c r="K118" s="228"/>
      <c r="L118" s="102"/>
      <c r="M118" s="227"/>
      <c r="N118" s="226"/>
    </row>
    <row r="119" spans="1:14" x14ac:dyDescent="0.2">
      <c r="A119" s="102"/>
      <c r="B119" s="102"/>
      <c r="C119" s="102"/>
      <c r="D119" s="520" t="s">
        <v>159</v>
      </c>
      <c r="E119" s="520"/>
      <c r="F119" s="520"/>
      <c r="G119" s="217"/>
      <c r="H119" s="132" t="s">
        <v>126</v>
      </c>
      <c r="I119" s="493" t="s">
        <v>158</v>
      </c>
      <c r="J119" s="493"/>
      <c r="K119" s="217"/>
      <c r="L119" s="132" t="s">
        <v>126</v>
      </c>
      <c r="M119" s="220"/>
      <c r="N119" s="220"/>
    </row>
    <row r="120" spans="1:14" x14ac:dyDescent="0.2">
      <c r="A120" s="102"/>
      <c r="B120" s="102"/>
      <c r="C120" s="102"/>
      <c r="D120" s="222"/>
      <c r="E120" s="222"/>
      <c r="F120" s="222"/>
      <c r="G120" s="225"/>
      <c r="H120" s="132"/>
      <c r="I120" s="223"/>
      <c r="J120" s="223"/>
      <c r="K120" s="225"/>
      <c r="L120" s="132"/>
      <c r="M120" s="220"/>
      <c r="N120" s="220"/>
    </row>
    <row r="121" spans="1:14" x14ac:dyDescent="0.2">
      <c r="A121" s="102"/>
      <c r="B121" s="102"/>
      <c r="C121" s="102"/>
      <c r="D121" s="222"/>
      <c r="F121" s="222" t="s">
        <v>213</v>
      </c>
      <c r="G121" s="495"/>
      <c r="H121" s="496"/>
      <c r="I121" s="224" t="s">
        <v>126</v>
      </c>
      <c r="J121" s="223"/>
      <c r="K121" s="222" t="s">
        <v>214</v>
      </c>
      <c r="L121" s="221"/>
      <c r="M121" s="220" t="s">
        <v>163</v>
      </c>
      <c r="N121" s="220"/>
    </row>
    <row r="122" spans="1:14" x14ac:dyDescent="0.2">
      <c r="A122" s="102"/>
      <c r="B122" s="132"/>
      <c r="C122" s="132"/>
      <c r="G122" s="132"/>
      <c r="H122" s="132"/>
      <c r="I122" s="132"/>
      <c r="J122" s="132"/>
      <c r="K122" s="132"/>
      <c r="L122" s="132"/>
      <c r="M122" s="132"/>
      <c r="N122" s="132"/>
    </row>
    <row r="123" spans="1:14" x14ac:dyDescent="0.2">
      <c r="A123" s="102"/>
      <c r="B123" s="132"/>
      <c r="C123" s="132"/>
      <c r="I123" s="522" t="s">
        <v>73</v>
      </c>
      <c r="J123" s="522"/>
      <c r="K123" s="482" t="s">
        <v>72</v>
      </c>
      <c r="L123" s="482"/>
      <c r="M123" s="482"/>
      <c r="N123" s="219" t="s">
        <v>10</v>
      </c>
    </row>
    <row r="124" spans="1:14" x14ac:dyDescent="0.2">
      <c r="A124" s="102"/>
      <c r="B124" s="132"/>
      <c r="C124" s="132"/>
      <c r="D124" s="493" t="s">
        <v>160</v>
      </c>
      <c r="E124" s="493"/>
      <c r="F124" s="493"/>
      <c r="G124" s="217"/>
      <c r="H124" s="132" t="s">
        <v>163</v>
      </c>
      <c r="I124" s="212"/>
      <c r="J124" s="212"/>
      <c r="K124" s="483"/>
      <c r="L124" s="484"/>
      <c r="M124" s="485"/>
      <c r="N124" s="204"/>
    </row>
    <row r="125" spans="1:14" x14ac:dyDescent="0.2">
      <c r="A125" s="102"/>
      <c r="B125" s="132"/>
      <c r="C125" s="132"/>
      <c r="D125" s="493" t="s">
        <v>161</v>
      </c>
      <c r="E125" s="493"/>
      <c r="F125" s="521"/>
      <c r="G125" s="217"/>
      <c r="H125" s="132" t="s">
        <v>163</v>
      </c>
      <c r="I125" s="212"/>
      <c r="J125" s="212"/>
      <c r="K125" s="483"/>
      <c r="L125" s="484"/>
      <c r="M125" s="485"/>
      <c r="N125" s="218"/>
    </row>
    <row r="126" spans="1:14" x14ac:dyDescent="0.2">
      <c r="A126" s="102"/>
      <c r="B126" s="132"/>
      <c r="C126" s="132"/>
      <c r="D126" s="493" t="s">
        <v>162</v>
      </c>
      <c r="E126" s="493"/>
      <c r="F126" s="521"/>
      <c r="G126" s="217"/>
      <c r="H126" s="132" t="s">
        <v>163</v>
      </c>
      <c r="I126" s="212"/>
      <c r="J126" s="212"/>
      <c r="K126" s="216"/>
      <c r="L126" s="215"/>
      <c r="M126" s="214"/>
      <c r="N126" s="213"/>
    </row>
    <row r="127" spans="1:14" x14ac:dyDescent="0.2">
      <c r="A127" s="102"/>
      <c r="B127" s="132"/>
      <c r="C127" s="132"/>
      <c r="I127" s="212"/>
      <c r="J127" s="212"/>
      <c r="N127" s="211"/>
    </row>
    <row r="128" spans="1:14" ht="15" x14ac:dyDescent="0.25">
      <c r="B128" s="177"/>
      <c r="C128" s="566" t="s">
        <v>166</v>
      </c>
      <c r="D128" s="502"/>
      <c r="E128" s="502"/>
      <c r="F128" s="209"/>
      <c r="G128" s="209" t="s">
        <v>12</v>
      </c>
      <c r="H128" s="210"/>
      <c r="I128" s="209"/>
      <c r="J128" s="208"/>
      <c r="K128" s="208" t="s">
        <v>167</v>
      </c>
      <c r="L128" s="208"/>
      <c r="M128" s="208"/>
      <c r="N128" s="208"/>
    </row>
    <row r="129" spans="1:14" ht="3.95" customHeight="1" x14ac:dyDescent="0.2">
      <c r="A129" s="178"/>
      <c r="B129" s="178"/>
      <c r="C129" s="178"/>
      <c r="D129" s="178"/>
      <c r="E129" s="178"/>
      <c r="F129" s="178"/>
      <c r="G129" s="178"/>
      <c r="H129" s="178"/>
      <c r="I129" s="178"/>
      <c r="J129" s="178"/>
      <c r="K129" s="178"/>
      <c r="L129" s="178"/>
      <c r="M129" s="178"/>
      <c r="N129" s="178"/>
    </row>
    <row r="130" spans="1:14" x14ac:dyDescent="0.2">
      <c r="B130" s="183"/>
      <c r="C130" s="200"/>
      <c r="D130" s="199"/>
      <c r="E130" s="181" t="s">
        <v>168</v>
      </c>
      <c r="F130" s="198"/>
      <c r="G130" s="198"/>
      <c r="H130" s="173"/>
      <c r="I130" s="198"/>
      <c r="J130" s="178"/>
      <c r="K130" s="178"/>
      <c r="L130" s="178" t="s">
        <v>170</v>
      </c>
      <c r="M130" s="204"/>
    </row>
    <row r="131" spans="1:14" x14ac:dyDescent="0.2">
      <c r="B131" s="183"/>
      <c r="C131" s="200"/>
      <c r="D131" s="199"/>
      <c r="E131" s="181"/>
      <c r="F131" s="198"/>
      <c r="G131" s="198"/>
      <c r="H131" s="173"/>
      <c r="I131" s="198"/>
      <c r="J131" s="178"/>
      <c r="K131" s="178"/>
      <c r="L131" s="178"/>
      <c r="M131" s="102"/>
    </row>
    <row r="132" spans="1:14" x14ac:dyDescent="0.2">
      <c r="B132" s="183"/>
      <c r="D132" s="202" t="s">
        <v>179</v>
      </c>
      <c r="E132" s="207"/>
      <c r="F132" s="198" t="s">
        <v>163</v>
      </c>
      <c r="H132" s="205" t="s">
        <v>180</v>
      </c>
      <c r="I132" s="206"/>
      <c r="J132" s="178" t="s">
        <v>163</v>
      </c>
      <c r="K132" s="183"/>
      <c r="L132" s="205" t="s">
        <v>212</v>
      </c>
      <c r="M132" s="204"/>
      <c r="N132" s="100" t="s">
        <v>163</v>
      </c>
    </row>
    <row r="133" spans="1:14" x14ac:dyDescent="0.2">
      <c r="B133" s="183"/>
      <c r="C133" s="200"/>
      <c r="D133" s="199"/>
      <c r="E133" s="181"/>
      <c r="F133" s="198"/>
      <c r="G133" s="198"/>
      <c r="H133" s="173"/>
      <c r="I133" s="198"/>
      <c r="J133" s="178"/>
      <c r="K133" s="178"/>
      <c r="L133" s="178"/>
      <c r="M133" s="102"/>
    </row>
    <row r="134" spans="1:14" x14ac:dyDescent="0.2">
      <c r="B134" s="183"/>
      <c r="C134" s="200"/>
      <c r="D134" s="199"/>
      <c r="E134" s="181"/>
      <c r="F134" s="198"/>
      <c r="H134" s="203" t="s">
        <v>169</v>
      </c>
      <c r="I134" s="570"/>
      <c r="J134" s="571"/>
      <c r="L134" s="202" t="s">
        <v>181</v>
      </c>
      <c r="M134" s="201"/>
      <c r="N134" s="180" t="s">
        <v>182</v>
      </c>
    </row>
    <row r="135" spans="1:14" ht="13.5" thickBot="1" x14ac:dyDescent="0.25">
      <c r="B135" s="183"/>
      <c r="C135" s="200"/>
      <c r="D135" s="199"/>
      <c r="E135" s="181"/>
      <c r="F135" s="198"/>
      <c r="G135" s="197"/>
      <c r="H135" s="197"/>
      <c r="I135" s="197"/>
      <c r="J135" s="197"/>
      <c r="K135" s="197"/>
      <c r="L135" s="197"/>
      <c r="M135" s="197"/>
    </row>
    <row r="136" spans="1:14" x14ac:dyDescent="0.2">
      <c r="A136" s="102"/>
      <c r="B136" s="132"/>
      <c r="C136" s="196" t="s">
        <v>165</v>
      </c>
      <c r="D136" s="194"/>
      <c r="E136" s="194"/>
      <c r="F136" s="194"/>
      <c r="G136" s="194"/>
      <c r="H136" s="195"/>
      <c r="I136" s="194"/>
      <c r="J136" s="194"/>
      <c r="K136" s="194"/>
      <c r="L136" s="194"/>
      <c r="M136" s="194"/>
      <c r="N136" s="193"/>
    </row>
    <row r="137" spans="1:14" x14ac:dyDescent="0.2">
      <c r="A137" s="102"/>
      <c r="B137" s="132"/>
      <c r="C137" s="138"/>
      <c r="D137" s="135"/>
      <c r="E137" s="135"/>
      <c r="F137" s="135"/>
      <c r="G137" s="135"/>
      <c r="H137" s="136"/>
      <c r="I137" s="135"/>
      <c r="J137" s="135"/>
      <c r="K137" s="135"/>
      <c r="L137" s="135"/>
      <c r="M137" s="135"/>
      <c r="N137" s="134"/>
    </row>
    <row r="138" spans="1:14" x14ac:dyDescent="0.2">
      <c r="A138" s="102"/>
      <c r="B138" s="132"/>
      <c r="C138" s="138"/>
      <c r="D138" s="135"/>
      <c r="E138" s="135"/>
      <c r="F138" s="135"/>
      <c r="G138" s="135"/>
      <c r="H138" s="136"/>
      <c r="I138" s="135"/>
      <c r="J138" s="135"/>
      <c r="K138" s="135"/>
      <c r="L138" s="135"/>
      <c r="M138" s="135"/>
      <c r="N138" s="134"/>
    </row>
    <row r="139" spans="1:14" x14ac:dyDescent="0.2">
      <c r="A139" s="102"/>
      <c r="B139" s="132"/>
      <c r="C139" s="138"/>
      <c r="D139" s="135"/>
      <c r="E139" s="135"/>
      <c r="F139" s="135"/>
      <c r="G139" s="135"/>
      <c r="H139" s="136"/>
      <c r="I139" s="135"/>
      <c r="J139" s="135"/>
      <c r="K139" s="135"/>
      <c r="L139" s="135"/>
      <c r="M139" s="135"/>
      <c r="N139" s="134"/>
    </row>
    <row r="140" spans="1:14" x14ac:dyDescent="0.2">
      <c r="A140" s="102"/>
      <c r="B140" s="132"/>
      <c r="C140" s="137"/>
      <c r="D140" s="135"/>
      <c r="E140" s="135"/>
      <c r="F140" s="135"/>
      <c r="G140" s="135"/>
      <c r="H140" s="136"/>
      <c r="I140" s="135"/>
      <c r="J140" s="135"/>
      <c r="K140" s="135"/>
      <c r="L140" s="135"/>
      <c r="M140" s="135"/>
      <c r="N140" s="134"/>
    </row>
    <row r="141" spans="1:14" ht="13.5" thickBot="1" x14ac:dyDescent="0.25">
      <c r="A141" s="102"/>
      <c r="B141" s="132"/>
      <c r="C141" s="133"/>
      <c r="D141" s="556"/>
      <c r="E141" s="556"/>
      <c r="F141" s="556"/>
      <c r="G141" s="556"/>
      <c r="H141" s="556"/>
      <c r="I141" s="556"/>
      <c r="J141" s="556"/>
      <c r="K141" s="556"/>
      <c r="L141" s="556"/>
      <c r="M141" s="556"/>
      <c r="N141" s="557"/>
    </row>
    <row r="142" spans="1:14" ht="15" x14ac:dyDescent="0.2">
      <c r="B142" s="183"/>
      <c r="C142" s="182"/>
      <c r="D142" s="180"/>
      <c r="E142" s="192"/>
      <c r="F142" s="180"/>
      <c r="G142" s="180"/>
      <c r="H142" s="181"/>
      <c r="I142" s="191"/>
      <c r="J142" s="190"/>
      <c r="K142" s="189"/>
      <c r="L142" s="180"/>
      <c r="M142" s="131"/>
    </row>
    <row r="143" spans="1:14" ht="6" customHeight="1" x14ac:dyDescent="0.2">
      <c r="A143" s="170"/>
      <c r="B143" s="188"/>
      <c r="C143" s="187"/>
      <c r="D143" s="185"/>
      <c r="E143" s="171"/>
      <c r="F143" s="185"/>
      <c r="G143" s="185"/>
      <c r="H143" s="186"/>
      <c r="I143" s="185"/>
      <c r="J143" s="184"/>
      <c r="K143" s="184"/>
      <c r="L143" s="184"/>
      <c r="M143" s="170"/>
      <c r="N143" s="170"/>
    </row>
    <row r="144" spans="1:14" s="178" customFormat="1" ht="6" customHeight="1" x14ac:dyDescent="0.2">
      <c r="B144" s="183"/>
      <c r="C144" s="182"/>
      <c r="D144" s="180"/>
      <c r="E144" s="173"/>
      <c r="F144" s="180"/>
      <c r="G144" s="180"/>
      <c r="H144" s="181"/>
      <c r="I144" s="180"/>
      <c r="J144" s="179"/>
      <c r="K144" s="179"/>
      <c r="L144" s="179"/>
    </row>
    <row r="145" spans="1:14" ht="15" customHeight="1" x14ac:dyDescent="0.2">
      <c r="B145" s="177"/>
      <c r="C145" s="558" t="s">
        <v>19</v>
      </c>
      <c r="D145" s="559"/>
      <c r="E145" s="559"/>
      <c r="F145" s="559"/>
      <c r="G145" s="559"/>
      <c r="H145" s="559"/>
      <c r="I145" s="559"/>
      <c r="J145" s="173"/>
      <c r="K145" s="173"/>
      <c r="L145" s="173"/>
      <c r="M145" s="173"/>
    </row>
    <row r="146" spans="1:14" ht="6" customHeight="1" x14ac:dyDescent="0.2">
      <c r="B146" s="176"/>
      <c r="C146" s="175"/>
      <c r="D146" s="174"/>
      <c r="E146" s="174"/>
      <c r="F146" s="174"/>
      <c r="G146" s="174"/>
      <c r="H146" s="174"/>
      <c r="I146" s="174"/>
      <c r="J146" s="173"/>
      <c r="K146" s="173"/>
      <c r="L146" s="173"/>
      <c r="M146" s="173"/>
    </row>
    <row r="147" spans="1:14" ht="4.5" customHeight="1" x14ac:dyDescent="0.2">
      <c r="A147" s="170"/>
      <c r="B147" s="172"/>
      <c r="C147" s="172"/>
      <c r="D147" s="171"/>
      <c r="E147" s="171"/>
      <c r="F147" s="171"/>
      <c r="G147" s="171"/>
      <c r="H147" s="171"/>
      <c r="I147" s="171"/>
      <c r="J147" s="171"/>
      <c r="K147" s="171"/>
      <c r="L147" s="171"/>
      <c r="M147" s="171"/>
      <c r="N147" s="170"/>
    </row>
    <row r="148" spans="1:14" ht="13.5" thickBot="1" x14ac:dyDescent="0.25">
      <c r="A148" s="102"/>
      <c r="B148" s="132"/>
      <c r="C148" s="132"/>
      <c r="D148" s="132"/>
      <c r="E148" s="132"/>
      <c r="F148" s="132"/>
      <c r="G148" s="132"/>
      <c r="H148" s="132"/>
      <c r="I148" s="132"/>
      <c r="J148" s="132"/>
      <c r="K148" s="132"/>
      <c r="L148" s="132"/>
      <c r="M148" s="132"/>
      <c r="N148" s="132"/>
    </row>
    <row r="149" spans="1:14" x14ac:dyDescent="0.2">
      <c r="A149" s="102"/>
      <c r="B149" s="132"/>
      <c r="C149" s="517" t="s">
        <v>183</v>
      </c>
      <c r="D149" s="518"/>
      <c r="E149" s="518"/>
      <c r="F149" s="518"/>
      <c r="G149" s="518"/>
      <c r="H149" s="518"/>
      <c r="I149" s="518"/>
      <c r="J149" s="518"/>
      <c r="K149" s="518"/>
      <c r="L149" s="518"/>
      <c r="M149" s="518"/>
      <c r="N149" s="519"/>
    </row>
    <row r="150" spans="1:14" ht="38.25" x14ac:dyDescent="0.2">
      <c r="A150" s="102"/>
      <c r="B150" s="132"/>
      <c r="C150" s="565" t="s">
        <v>29</v>
      </c>
      <c r="D150" s="167" t="s">
        <v>37</v>
      </c>
      <c r="E150" s="560" t="s">
        <v>52</v>
      </c>
      <c r="F150" s="166" t="s">
        <v>34</v>
      </c>
      <c r="G150" s="166" t="s">
        <v>62</v>
      </c>
      <c r="H150" s="560" t="s">
        <v>54</v>
      </c>
      <c r="I150" s="166" t="s">
        <v>35</v>
      </c>
      <c r="J150" s="561" t="s">
        <v>56</v>
      </c>
      <c r="K150" s="561"/>
      <c r="L150" s="561" t="s">
        <v>57</v>
      </c>
      <c r="M150" s="561"/>
      <c r="N150" s="165" t="s">
        <v>30</v>
      </c>
    </row>
    <row r="151" spans="1:14" x14ac:dyDescent="0.2">
      <c r="A151" s="102"/>
      <c r="B151" s="132"/>
      <c r="C151" s="508"/>
      <c r="D151" s="164" t="s">
        <v>63</v>
      </c>
      <c r="E151" s="505"/>
      <c r="F151" s="162" t="s">
        <v>63</v>
      </c>
      <c r="G151" s="162" t="s">
        <v>49</v>
      </c>
      <c r="H151" s="505"/>
      <c r="I151" s="162" t="s">
        <v>63</v>
      </c>
      <c r="J151" s="161" t="s">
        <v>59</v>
      </c>
      <c r="K151" s="161" t="s">
        <v>60</v>
      </c>
      <c r="L151" s="161" t="s">
        <v>59</v>
      </c>
      <c r="M151" s="161" t="s">
        <v>60</v>
      </c>
      <c r="N151" s="160"/>
    </row>
    <row r="152" spans="1:14" x14ac:dyDescent="0.2">
      <c r="A152" s="102"/>
      <c r="B152" s="132"/>
      <c r="C152" s="169" t="s">
        <v>114</v>
      </c>
      <c r="D152" s="157"/>
      <c r="E152" s="154"/>
      <c r="F152" s="156"/>
      <c r="G152" s="154"/>
      <c r="H152" s="155">
        <f t="shared" ref="H152:H163" si="1">IF(E152="NG","-",IF(E152="M","-",IF(E152="I","-",((128.8*0.64*4)*SQRT(((14.7-(I152*0.036))*D152)/((G152+460)*1))))))</f>
        <v>0</v>
      </c>
      <c r="I152" s="154"/>
      <c r="J152" s="154"/>
      <c r="K152" s="154"/>
      <c r="L152" s="154"/>
      <c r="M152" s="154"/>
      <c r="N152" s="153"/>
    </row>
    <row r="153" spans="1:14" x14ac:dyDescent="0.2">
      <c r="A153" s="102"/>
      <c r="B153" s="132"/>
      <c r="C153" s="169" t="s">
        <v>115</v>
      </c>
      <c r="D153" s="157"/>
      <c r="E153" s="154"/>
      <c r="F153" s="156"/>
      <c r="G153" s="154"/>
      <c r="H153" s="155">
        <f t="shared" si="1"/>
        <v>0</v>
      </c>
      <c r="I153" s="154"/>
      <c r="J153" s="154"/>
      <c r="K153" s="154"/>
      <c r="L153" s="154"/>
      <c r="M153" s="154"/>
      <c r="N153" s="153"/>
    </row>
    <row r="154" spans="1:14" x14ac:dyDescent="0.2">
      <c r="A154" s="102"/>
      <c r="B154" s="132"/>
      <c r="C154" s="169" t="s">
        <v>116</v>
      </c>
      <c r="D154" s="157"/>
      <c r="E154" s="154"/>
      <c r="F154" s="156"/>
      <c r="G154" s="154"/>
      <c r="H154" s="155">
        <f t="shared" si="1"/>
        <v>0</v>
      </c>
      <c r="I154" s="154"/>
      <c r="J154" s="154"/>
      <c r="K154" s="154"/>
      <c r="L154" s="154"/>
      <c r="M154" s="154"/>
      <c r="N154" s="153"/>
    </row>
    <row r="155" spans="1:14" x14ac:dyDescent="0.2">
      <c r="A155" s="102"/>
      <c r="B155" s="132"/>
      <c r="C155" s="169" t="s">
        <v>117</v>
      </c>
      <c r="D155" s="157"/>
      <c r="E155" s="154"/>
      <c r="F155" s="156"/>
      <c r="G155" s="154"/>
      <c r="H155" s="155">
        <f t="shared" si="1"/>
        <v>0</v>
      </c>
      <c r="I155" s="154"/>
      <c r="J155" s="154"/>
      <c r="K155" s="154"/>
      <c r="L155" s="154"/>
      <c r="M155" s="154"/>
      <c r="N155" s="153"/>
    </row>
    <row r="156" spans="1:14" x14ac:dyDescent="0.2">
      <c r="A156" s="102"/>
      <c r="B156" s="132"/>
      <c r="C156" s="169" t="s">
        <v>118</v>
      </c>
      <c r="D156" s="157"/>
      <c r="E156" s="154"/>
      <c r="F156" s="156"/>
      <c r="G156" s="154"/>
      <c r="H156" s="155">
        <f t="shared" si="1"/>
        <v>0</v>
      </c>
      <c r="I156" s="154"/>
      <c r="J156" s="154"/>
      <c r="K156" s="154"/>
      <c r="L156" s="154"/>
      <c r="M156" s="154"/>
      <c r="N156" s="153"/>
    </row>
    <row r="157" spans="1:14" x14ac:dyDescent="0.2">
      <c r="A157" s="102"/>
      <c r="B157" s="132"/>
      <c r="C157" s="169" t="s">
        <v>119</v>
      </c>
      <c r="D157" s="157"/>
      <c r="E157" s="154"/>
      <c r="F157" s="156"/>
      <c r="G157" s="154"/>
      <c r="H157" s="155">
        <f t="shared" si="1"/>
        <v>0</v>
      </c>
      <c r="I157" s="154"/>
      <c r="J157" s="154"/>
      <c r="K157" s="154"/>
      <c r="L157" s="154"/>
      <c r="M157" s="154"/>
      <c r="N157" s="153"/>
    </row>
    <row r="158" spans="1:14" x14ac:dyDescent="0.2">
      <c r="A158" s="102"/>
      <c r="B158" s="132"/>
      <c r="C158" s="169" t="s">
        <v>120</v>
      </c>
      <c r="D158" s="157"/>
      <c r="E158" s="154"/>
      <c r="F158" s="156"/>
      <c r="G158" s="154"/>
      <c r="H158" s="155">
        <f t="shared" si="1"/>
        <v>0</v>
      </c>
      <c r="I158" s="154"/>
      <c r="J158" s="154"/>
      <c r="K158" s="154"/>
      <c r="L158" s="154"/>
      <c r="M158" s="154"/>
      <c r="N158" s="153"/>
    </row>
    <row r="159" spans="1:14" x14ac:dyDescent="0.2">
      <c r="A159" s="102"/>
      <c r="B159" s="132"/>
      <c r="C159" s="169" t="s">
        <v>121</v>
      </c>
      <c r="D159" s="157"/>
      <c r="E159" s="154"/>
      <c r="F159" s="156"/>
      <c r="G159" s="154"/>
      <c r="H159" s="155">
        <f t="shared" si="1"/>
        <v>0</v>
      </c>
      <c r="I159" s="154"/>
      <c r="J159" s="154"/>
      <c r="K159" s="154"/>
      <c r="L159" s="154"/>
      <c r="M159" s="154"/>
      <c r="N159" s="153"/>
    </row>
    <row r="160" spans="1:14" x14ac:dyDescent="0.2">
      <c r="A160" s="102"/>
      <c r="B160" s="132"/>
      <c r="C160" s="169" t="s">
        <v>122</v>
      </c>
      <c r="D160" s="157"/>
      <c r="E160" s="154"/>
      <c r="F160" s="156"/>
      <c r="G160" s="154"/>
      <c r="H160" s="155">
        <f t="shared" si="1"/>
        <v>0</v>
      </c>
      <c r="I160" s="154"/>
      <c r="J160" s="154"/>
      <c r="K160" s="154"/>
      <c r="L160" s="154"/>
      <c r="M160" s="154"/>
      <c r="N160" s="153"/>
    </row>
    <row r="161" spans="1:14" x14ac:dyDescent="0.2">
      <c r="A161" s="102"/>
      <c r="B161" s="132"/>
      <c r="C161" s="169" t="s">
        <v>123</v>
      </c>
      <c r="D161" s="157"/>
      <c r="E161" s="154"/>
      <c r="F161" s="156"/>
      <c r="G161" s="154"/>
      <c r="H161" s="155">
        <f t="shared" si="1"/>
        <v>0</v>
      </c>
      <c r="I161" s="154"/>
      <c r="J161" s="154"/>
      <c r="K161" s="154"/>
      <c r="L161" s="154"/>
      <c r="M161" s="154"/>
      <c r="N161" s="153"/>
    </row>
    <row r="162" spans="1:14" x14ac:dyDescent="0.2">
      <c r="A162" s="102"/>
      <c r="B162" s="132"/>
      <c r="C162" s="169" t="s">
        <v>124</v>
      </c>
      <c r="D162" s="157"/>
      <c r="E162" s="154"/>
      <c r="F162" s="156"/>
      <c r="G162" s="154"/>
      <c r="H162" s="155">
        <f t="shared" si="1"/>
        <v>0</v>
      </c>
      <c r="I162" s="154"/>
      <c r="J162" s="154"/>
      <c r="K162" s="154"/>
      <c r="L162" s="154"/>
      <c r="M162" s="154"/>
      <c r="N162" s="153"/>
    </row>
    <row r="163" spans="1:14" ht="13.5" thickBot="1" x14ac:dyDescent="0.25">
      <c r="A163" s="102"/>
      <c r="B163" s="132"/>
      <c r="C163" s="152" t="s">
        <v>164</v>
      </c>
      <c r="D163" s="151"/>
      <c r="E163" s="148"/>
      <c r="F163" s="150"/>
      <c r="G163" s="148"/>
      <c r="H163" s="149">
        <f t="shared" si="1"/>
        <v>0</v>
      </c>
      <c r="I163" s="148"/>
      <c r="J163" s="148"/>
      <c r="K163" s="148"/>
      <c r="L163" s="148"/>
      <c r="M163" s="148"/>
      <c r="N163" s="147"/>
    </row>
    <row r="164" spans="1:14" ht="13.5" thickTop="1" x14ac:dyDescent="0.2">
      <c r="A164" s="102"/>
      <c r="B164" s="132"/>
      <c r="C164" s="146" t="s">
        <v>61</v>
      </c>
      <c r="D164" s="145"/>
      <c r="E164" s="143">
        <f>SUM(E152:E163)</f>
        <v>0</v>
      </c>
      <c r="F164" s="143"/>
      <c r="G164" s="143"/>
      <c r="H164" s="144">
        <f>SUM(H152:H163)</f>
        <v>0</v>
      </c>
      <c r="I164" s="143"/>
      <c r="J164" s="143"/>
      <c r="K164" s="143"/>
      <c r="L164" s="143"/>
      <c r="M164" s="143"/>
      <c r="N164" s="142"/>
    </row>
    <row r="165" spans="1:14" ht="12.75" customHeight="1" x14ac:dyDescent="0.2">
      <c r="A165" s="102"/>
      <c r="B165" s="132"/>
      <c r="C165" s="567" t="s">
        <v>64</v>
      </c>
      <c r="D165" s="568"/>
      <c r="E165" s="568"/>
      <c r="F165" s="568"/>
      <c r="G165" s="568"/>
      <c r="H165" s="568"/>
      <c r="I165" s="568"/>
      <c r="J165" s="568"/>
      <c r="K165" s="568"/>
      <c r="L165" s="568"/>
      <c r="M165" s="568"/>
      <c r="N165" s="569"/>
    </row>
    <row r="166" spans="1:14" x14ac:dyDescent="0.2">
      <c r="A166" s="102"/>
      <c r="B166" s="132"/>
      <c r="C166" s="138" t="s">
        <v>165</v>
      </c>
      <c r="D166" s="135"/>
      <c r="E166" s="135"/>
      <c r="F166" s="135"/>
      <c r="G166" s="135"/>
      <c r="H166" s="136"/>
      <c r="I166" s="135"/>
      <c r="J166" s="135"/>
      <c r="K166" s="135"/>
      <c r="L166" s="135"/>
      <c r="M166" s="135"/>
      <c r="N166" s="134"/>
    </row>
    <row r="167" spans="1:14" x14ac:dyDescent="0.2">
      <c r="A167" s="102"/>
      <c r="B167" s="132"/>
      <c r="C167" s="138"/>
      <c r="D167" s="135"/>
      <c r="E167" s="135"/>
      <c r="F167" s="135"/>
      <c r="G167" s="135"/>
      <c r="H167" s="136"/>
      <c r="I167" s="135"/>
      <c r="J167" s="135"/>
      <c r="K167" s="135"/>
      <c r="L167" s="135"/>
      <c r="M167" s="135"/>
      <c r="N167" s="134"/>
    </row>
    <row r="168" spans="1:14" x14ac:dyDescent="0.2">
      <c r="A168" s="102"/>
      <c r="B168" s="132"/>
      <c r="C168" s="138"/>
      <c r="D168" s="135"/>
      <c r="E168" s="135"/>
      <c r="F168" s="135"/>
      <c r="G168" s="135"/>
      <c r="H168" s="136"/>
      <c r="I168" s="135"/>
      <c r="J168" s="135"/>
      <c r="K168" s="135"/>
      <c r="L168" s="135"/>
      <c r="M168" s="135"/>
      <c r="N168" s="134"/>
    </row>
    <row r="169" spans="1:14" x14ac:dyDescent="0.2">
      <c r="A169" s="102"/>
      <c r="B169" s="132"/>
      <c r="C169" s="138"/>
      <c r="D169" s="135"/>
      <c r="E169" s="135"/>
      <c r="F169" s="135"/>
      <c r="G169" s="135"/>
      <c r="H169" s="136"/>
      <c r="I169" s="135"/>
      <c r="J169" s="135"/>
      <c r="K169" s="135"/>
      <c r="L169" s="135"/>
      <c r="M169" s="135"/>
      <c r="N169" s="134"/>
    </row>
    <row r="170" spans="1:14" x14ac:dyDescent="0.2">
      <c r="A170" s="102"/>
      <c r="B170" s="132"/>
      <c r="C170" s="137"/>
      <c r="D170" s="135"/>
      <c r="E170" s="135"/>
      <c r="F170" s="135"/>
      <c r="G170" s="135"/>
      <c r="H170" s="136"/>
      <c r="I170" s="135"/>
      <c r="J170" s="135"/>
      <c r="K170" s="135"/>
      <c r="L170" s="135"/>
      <c r="M170" s="135"/>
      <c r="N170" s="134"/>
    </row>
    <row r="171" spans="1:14" ht="13.5" thickBot="1" x14ac:dyDescent="0.25">
      <c r="A171" s="102"/>
      <c r="B171" s="132"/>
      <c r="C171" s="133"/>
      <c r="D171" s="556"/>
      <c r="E171" s="556"/>
      <c r="F171" s="556"/>
      <c r="G171" s="556"/>
      <c r="H171" s="556"/>
      <c r="I171" s="556"/>
      <c r="J171" s="556"/>
      <c r="K171" s="556"/>
      <c r="L171" s="556"/>
      <c r="M171" s="556"/>
      <c r="N171" s="557"/>
    </row>
    <row r="172" spans="1:14" x14ac:dyDescent="0.2">
      <c r="A172" s="102"/>
      <c r="B172" s="132"/>
    </row>
    <row r="173" spans="1:14" ht="13.5" thickBot="1" x14ac:dyDescent="0.25">
      <c r="A173" s="102"/>
      <c r="B173" s="132"/>
      <c r="C173" s="132"/>
      <c r="D173" s="132"/>
      <c r="E173" s="132"/>
      <c r="F173" s="132"/>
      <c r="G173" s="132"/>
      <c r="H173" s="132"/>
      <c r="I173" s="132"/>
      <c r="J173" s="132"/>
      <c r="K173" s="132"/>
      <c r="L173" s="132"/>
      <c r="M173" s="132"/>
      <c r="N173" s="132"/>
    </row>
    <row r="174" spans="1:14" x14ac:dyDescent="0.2">
      <c r="A174" s="102"/>
      <c r="B174" s="132"/>
      <c r="C174" s="517" t="s">
        <v>184</v>
      </c>
      <c r="D174" s="518"/>
      <c r="E174" s="518"/>
      <c r="F174" s="518"/>
      <c r="G174" s="518"/>
      <c r="H174" s="518"/>
      <c r="I174" s="518"/>
      <c r="J174" s="518"/>
      <c r="K174" s="518"/>
      <c r="L174" s="518"/>
      <c r="M174" s="518"/>
      <c r="N174" s="519"/>
    </row>
    <row r="175" spans="1:14" ht="38.25" x14ac:dyDescent="0.2">
      <c r="A175" s="102"/>
      <c r="B175" s="132"/>
      <c r="C175" s="565" t="s">
        <v>29</v>
      </c>
      <c r="D175" s="167" t="s">
        <v>199</v>
      </c>
      <c r="E175" s="166" t="s">
        <v>198</v>
      </c>
      <c r="F175" s="166" t="s">
        <v>34</v>
      </c>
      <c r="G175" s="166" t="s">
        <v>62</v>
      </c>
      <c r="H175" s="560" t="s">
        <v>54</v>
      </c>
      <c r="I175" s="166" t="s">
        <v>35</v>
      </c>
      <c r="J175" s="561" t="s">
        <v>56</v>
      </c>
      <c r="K175" s="561"/>
      <c r="L175" s="561" t="s">
        <v>57</v>
      </c>
      <c r="M175" s="561"/>
      <c r="N175" s="165" t="s">
        <v>175</v>
      </c>
    </row>
    <row r="176" spans="1:14" x14ac:dyDescent="0.2">
      <c r="A176" s="102"/>
      <c r="B176" s="132"/>
      <c r="C176" s="508"/>
      <c r="D176" s="164" t="s">
        <v>163</v>
      </c>
      <c r="E176" s="163" t="s">
        <v>186</v>
      </c>
      <c r="F176" s="162" t="s">
        <v>63</v>
      </c>
      <c r="G176" s="162" t="s">
        <v>49</v>
      </c>
      <c r="H176" s="505"/>
      <c r="I176" s="162" t="s">
        <v>63</v>
      </c>
      <c r="J176" s="161" t="s">
        <v>59</v>
      </c>
      <c r="K176" s="161" t="s">
        <v>60</v>
      </c>
      <c r="L176" s="161" t="s">
        <v>59</v>
      </c>
      <c r="M176" s="161" t="s">
        <v>60</v>
      </c>
      <c r="N176" s="160" t="s">
        <v>126</v>
      </c>
    </row>
    <row r="177" spans="1:14" x14ac:dyDescent="0.2">
      <c r="A177" s="102"/>
      <c r="B177" s="132"/>
      <c r="C177" s="158" t="s">
        <v>178</v>
      </c>
      <c r="D177" s="157"/>
      <c r="E177" s="154"/>
      <c r="F177" s="156"/>
      <c r="G177" s="154"/>
      <c r="H177" s="155">
        <f t="shared" ref="H177:H188" si="2">IF(E177="NG","-",IF(E177="M","-",IF(E177="I","-",((128.8*0.64*4)*SQRT(((14.7-(I177*0.036))*D177)/((G177+460)*1))))))</f>
        <v>0</v>
      </c>
      <c r="I177" s="154"/>
      <c r="J177" s="154"/>
      <c r="K177" s="154"/>
      <c r="L177" s="154"/>
      <c r="M177" s="154"/>
      <c r="N177" s="153"/>
    </row>
    <row r="178" spans="1:14" x14ac:dyDescent="0.2">
      <c r="A178" s="102"/>
      <c r="B178" s="132"/>
      <c r="C178" s="158" t="s">
        <v>187</v>
      </c>
      <c r="D178" s="157"/>
      <c r="E178" s="154"/>
      <c r="F178" s="156"/>
      <c r="G178" s="154"/>
      <c r="H178" s="155">
        <f t="shared" si="2"/>
        <v>0</v>
      </c>
      <c r="I178" s="154"/>
      <c r="J178" s="154"/>
      <c r="K178" s="154"/>
      <c r="L178" s="154"/>
      <c r="M178" s="154"/>
      <c r="N178" s="153"/>
    </row>
    <row r="179" spans="1:14" x14ac:dyDescent="0.2">
      <c r="A179" s="102"/>
      <c r="B179" s="132"/>
      <c r="C179" s="158" t="s">
        <v>188</v>
      </c>
      <c r="D179" s="157"/>
      <c r="E179" s="154"/>
      <c r="F179" s="156"/>
      <c r="G179" s="154"/>
      <c r="H179" s="155">
        <f t="shared" si="2"/>
        <v>0</v>
      </c>
      <c r="I179" s="154"/>
      <c r="J179" s="154"/>
      <c r="K179" s="154"/>
      <c r="L179" s="154"/>
      <c r="M179" s="154"/>
      <c r="N179" s="153"/>
    </row>
    <row r="180" spans="1:14" x14ac:dyDescent="0.2">
      <c r="A180" s="102"/>
      <c r="B180" s="132"/>
      <c r="C180" s="158" t="s">
        <v>189</v>
      </c>
      <c r="D180" s="157"/>
      <c r="E180" s="154"/>
      <c r="F180" s="156"/>
      <c r="G180" s="154"/>
      <c r="H180" s="155">
        <f t="shared" si="2"/>
        <v>0</v>
      </c>
      <c r="I180" s="154"/>
      <c r="J180" s="154"/>
      <c r="K180" s="154"/>
      <c r="L180" s="154"/>
      <c r="M180" s="154"/>
      <c r="N180" s="153"/>
    </row>
    <row r="181" spans="1:14" x14ac:dyDescent="0.2">
      <c r="A181" s="102"/>
      <c r="B181" s="132"/>
      <c r="C181" s="158" t="s">
        <v>190</v>
      </c>
      <c r="D181" s="157"/>
      <c r="E181" s="154"/>
      <c r="F181" s="156"/>
      <c r="G181" s="154"/>
      <c r="H181" s="155">
        <f t="shared" si="2"/>
        <v>0</v>
      </c>
      <c r="I181" s="154"/>
      <c r="J181" s="154"/>
      <c r="K181" s="154"/>
      <c r="L181" s="154"/>
      <c r="M181" s="154"/>
      <c r="N181" s="153"/>
    </row>
    <row r="182" spans="1:14" x14ac:dyDescent="0.2">
      <c r="A182" s="102"/>
      <c r="B182" s="132"/>
      <c r="C182" s="158" t="s">
        <v>191</v>
      </c>
      <c r="D182" s="157"/>
      <c r="E182" s="154"/>
      <c r="F182" s="156"/>
      <c r="G182" s="154"/>
      <c r="H182" s="155">
        <f t="shared" si="2"/>
        <v>0</v>
      </c>
      <c r="I182" s="154"/>
      <c r="J182" s="154"/>
      <c r="K182" s="154"/>
      <c r="L182" s="154"/>
      <c r="M182" s="154"/>
      <c r="N182" s="153"/>
    </row>
    <row r="183" spans="1:14" x14ac:dyDescent="0.2">
      <c r="A183" s="102"/>
      <c r="B183" s="132"/>
      <c r="C183" s="158" t="s">
        <v>192</v>
      </c>
      <c r="D183" s="157"/>
      <c r="E183" s="154"/>
      <c r="F183" s="156"/>
      <c r="G183" s="154"/>
      <c r="H183" s="155">
        <f t="shared" si="2"/>
        <v>0</v>
      </c>
      <c r="I183" s="154"/>
      <c r="J183" s="154"/>
      <c r="K183" s="154"/>
      <c r="L183" s="154"/>
      <c r="M183" s="154"/>
      <c r="N183" s="153"/>
    </row>
    <row r="184" spans="1:14" x14ac:dyDescent="0.2">
      <c r="A184" s="102"/>
      <c r="B184" s="132"/>
      <c r="C184" s="158" t="s">
        <v>193</v>
      </c>
      <c r="D184" s="157"/>
      <c r="E184" s="154"/>
      <c r="F184" s="156"/>
      <c r="G184" s="154"/>
      <c r="H184" s="155">
        <f t="shared" si="2"/>
        <v>0</v>
      </c>
      <c r="I184" s="154"/>
      <c r="J184" s="154"/>
      <c r="K184" s="154"/>
      <c r="L184" s="154"/>
      <c r="M184" s="154"/>
      <c r="N184" s="153"/>
    </row>
    <row r="185" spans="1:14" x14ac:dyDescent="0.2">
      <c r="A185" s="102"/>
      <c r="B185" s="132"/>
      <c r="C185" s="158" t="s">
        <v>194</v>
      </c>
      <c r="D185" s="157"/>
      <c r="E185" s="154"/>
      <c r="F185" s="156"/>
      <c r="G185" s="154"/>
      <c r="H185" s="155">
        <f t="shared" si="2"/>
        <v>0</v>
      </c>
      <c r="I185" s="154"/>
      <c r="J185" s="154"/>
      <c r="K185" s="154"/>
      <c r="L185" s="154"/>
      <c r="M185" s="154"/>
      <c r="N185" s="153"/>
    </row>
    <row r="186" spans="1:14" x14ac:dyDescent="0.2">
      <c r="A186" s="102"/>
      <c r="B186" s="132"/>
      <c r="C186" s="158" t="s">
        <v>195</v>
      </c>
      <c r="D186" s="157"/>
      <c r="E186" s="154"/>
      <c r="F186" s="156"/>
      <c r="G186" s="154"/>
      <c r="H186" s="155">
        <f t="shared" si="2"/>
        <v>0</v>
      </c>
      <c r="I186" s="154"/>
      <c r="J186" s="154"/>
      <c r="K186" s="154"/>
      <c r="L186" s="154"/>
      <c r="M186" s="154"/>
      <c r="N186" s="153"/>
    </row>
    <row r="187" spans="1:14" x14ac:dyDescent="0.2">
      <c r="A187" s="102"/>
      <c r="B187" s="132"/>
      <c r="C187" s="158" t="s">
        <v>196</v>
      </c>
      <c r="D187" s="157"/>
      <c r="E187" s="154"/>
      <c r="F187" s="156"/>
      <c r="G187" s="154"/>
      <c r="H187" s="155">
        <f t="shared" si="2"/>
        <v>0</v>
      </c>
      <c r="I187" s="154"/>
      <c r="J187" s="154"/>
      <c r="K187" s="154"/>
      <c r="L187" s="154"/>
      <c r="M187" s="154"/>
      <c r="N187" s="153"/>
    </row>
    <row r="188" spans="1:14" ht="13.5" thickBot="1" x14ac:dyDescent="0.25">
      <c r="A188" s="102"/>
      <c r="B188" s="132"/>
      <c r="C188" s="152" t="s">
        <v>197</v>
      </c>
      <c r="D188" s="151"/>
      <c r="E188" s="148"/>
      <c r="F188" s="150"/>
      <c r="G188" s="148"/>
      <c r="H188" s="149">
        <f t="shared" si="2"/>
        <v>0</v>
      </c>
      <c r="I188" s="148"/>
      <c r="J188" s="148"/>
      <c r="K188" s="148"/>
      <c r="L188" s="148"/>
      <c r="M188" s="148"/>
      <c r="N188" s="147"/>
    </row>
    <row r="189" spans="1:14" ht="13.5" thickTop="1" x14ac:dyDescent="0.2">
      <c r="A189" s="102"/>
      <c r="B189" s="132"/>
      <c r="C189" s="146" t="s">
        <v>61</v>
      </c>
      <c r="D189" s="145"/>
      <c r="E189" s="143">
        <f>SUM(E177:E188)</f>
        <v>0</v>
      </c>
      <c r="F189" s="143"/>
      <c r="G189" s="143"/>
      <c r="H189" s="144">
        <f>SUM(H177:H188)</f>
        <v>0</v>
      </c>
      <c r="I189" s="143"/>
      <c r="J189" s="143"/>
      <c r="K189" s="143"/>
      <c r="L189" s="143"/>
      <c r="M189" s="143"/>
      <c r="N189" s="142"/>
    </row>
    <row r="190" spans="1:14" ht="12.75" customHeight="1" x14ac:dyDescent="0.2">
      <c r="A190" s="102"/>
      <c r="B190" s="132"/>
      <c r="C190" s="562" t="s">
        <v>64</v>
      </c>
      <c r="D190" s="563"/>
      <c r="E190" s="563"/>
      <c r="F190" s="563"/>
      <c r="G190" s="563"/>
      <c r="H190" s="563"/>
      <c r="I190" s="563"/>
      <c r="J190" s="563"/>
      <c r="K190" s="563"/>
      <c r="L190" s="563"/>
      <c r="M190" s="563"/>
      <c r="N190" s="564"/>
    </row>
    <row r="191" spans="1:14" x14ac:dyDescent="0.2">
      <c r="A191" s="102"/>
      <c r="B191" s="132"/>
      <c r="C191" s="141" t="s">
        <v>200</v>
      </c>
      <c r="D191" s="140"/>
      <c r="E191" s="140"/>
      <c r="F191" s="140"/>
      <c r="G191" s="140"/>
      <c r="H191" s="140"/>
      <c r="I191" s="140"/>
      <c r="J191" s="140"/>
      <c r="K191" s="140"/>
      <c r="L191" s="140"/>
      <c r="M191" s="140"/>
      <c r="N191" s="139"/>
    </row>
    <row r="192" spans="1:14" x14ac:dyDescent="0.2">
      <c r="A192" s="102"/>
      <c r="B192" s="132"/>
      <c r="C192" s="138" t="s">
        <v>165</v>
      </c>
      <c r="D192" s="135"/>
      <c r="E192" s="135"/>
      <c r="F192" s="135"/>
      <c r="G192" s="135"/>
      <c r="H192" s="136"/>
      <c r="I192" s="135"/>
      <c r="J192" s="135"/>
      <c r="K192" s="135"/>
      <c r="L192" s="135"/>
      <c r="M192" s="135"/>
      <c r="N192" s="134"/>
    </row>
    <row r="193" spans="1:14" x14ac:dyDescent="0.2">
      <c r="A193" s="102"/>
      <c r="B193" s="132"/>
      <c r="C193" s="138"/>
      <c r="D193" s="135"/>
      <c r="E193" s="135"/>
      <c r="F193" s="135"/>
      <c r="G193" s="135"/>
      <c r="H193" s="136"/>
      <c r="I193" s="135"/>
      <c r="J193" s="135"/>
      <c r="K193" s="135"/>
      <c r="L193" s="135"/>
      <c r="M193" s="135"/>
      <c r="N193" s="134"/>
    </row>
    <row r="194" spans="1:14" x14ac:dyDescent="0.2">
      <c r="A194" s="102"/>
      <c r="B194" s="132"/>
      <c r="C194" s="138"/>
      <c r="D194" s="135"/>
      <c r="E194" s="135"/>
      <c r="F194" s="135"/>
      <c r="G194" s="135"/>
      <c r="H194" s="136"/>
      <c r="I194" s="135"/>
      <c r="J194" s="135"/>
      <c r="K194" s="135"/>
      <c r="L194" s="135"/>
      <c r="M194" s="135"/>
      <c r="N194" s="134"/>
    </row>
    <row r="195" spans="1:14" x14ac:dyDescent="0.2">
      <c r="A195" s="102"/>
      <c r="B195" s="132"/>
      <c r="C195" s="138"/>
      <c r="D195" s="135"/>
      <c r="E195" s="135"/>
      <c r="F195" s="135"/>
      <c r="G195" s="135"/>
      <c r="H195" s="136"/>
      <c r="I195" s="135"/>
      <c r="J195" s="135"/>
      <c r="K195" s="135"/>
      <c r="L195" s="135"/>
      <c r="M195" s="135"/>
      <c r="N195" s="134"/>
    </row>
    <row r="196" spans="1:14" x14ac:dyDescent="0.2">
      <c r="A196" s="102"/>
      <c r="B196" s="132"/>
      <c r="C196" s="137"/>
      <c r="D196" s="135"/>
      <c r="E196" s="135"/>
      <c r="F196" s="135"/>
      <c r="G196" s="135"/>
      <c r="H196" s="136"/>
      <c r="I196" s="135"/>
      <c r="J196" s="135"/>
      <c r="K196" s="135"/>
      <c r="L196" s="135"/>
      <c r="M196" s="135"/>
      <c r="N196" s="134"/>
    </row>
    <row r="197" spans="1:14" ht="13.5" thickBot="1" x14ac:dyDescent="0.25">
      <c r="A197" s="102"/>
      <c r="B197" s="132"/>
      <c r="C197" s="133"/>
      <c r="D197" s="556"/>
      <c r="E197" s="556"/>
      <c r="F197" s="556"/>
      <c r="G197" s="556"/>
      <c r="H197" s="556"/>
      <c r="I197" s="556"/>
      <c r="J197" s="556"/>
      <c r="K197" s="556"/>
      <c r="L197" s="556"/>
      <c r="M197" s="556"/>
      <c r="N197" s="557"/>
    </row>
    <row r="198" spans="1:14" x14ac:dyDescent="0.2">
      <c r="B198" s="132"/>
      <c r="C198" s="132"/>
      <c r="D198" s="132"/>
      <c r="E198" s="132"/>
      <c r="F198" s="132"/>
      <c r="G198" s="132"/>
      <c r="H198" s="132"/>
      <c r="I198" s="132"/>
      <c r="J198" s="132"/>
      <c r="K198" s="132"/>
      <c r="L198" s="132"/>
      <c r="M198" s="132"/>
      <c r="N198" s="132"/>
    </row>
    <row r="199" spans="1:14" x14ac:dyDescent="0.2">
      <c r="B199" s="132"/>
      <c r="C199" s="132"/>
      <c r="D199" s="132"/>
      <c r="E199" s="132"/>
      <c r="F199" s="132"/>
      <c r="G199" s="132"/>
      <c r="H199" s="132"/>
      <c r="I199" s="132"/>
      <c r="J199" s="132"/>
      <c r="K199" s="132"/>
      <c r="L199" s="132"/>
      <c r="M199" s="132"/>
      <c r="N199" s="132"/>
    </row>
    <row r="200" spans="1:14" x14ac:dyDescent="0.2">
      <c r="B200" s="132"/>
      <c r="C200" s="132"/>
      <c r="D200" s="132"/>
      <c r="E200" s="132"/>
      <c r="F200" s="132"/>
      <c r="G200" s="132"/>
      <c r="H200" s="132"/>
      <c r="I200" s="132"/>
      <c r="J200" s="132"/>
      <c r="K200" s="132"/>
      <c r="L200" s="132"/>
      <c r="M200" s="132"/>
      <c r="N200" s="132"/>
    </row>
    <row r="201" spans="1:14" x14ac:dyDescent="0.2">
      <c r="B201" s="132"/>
      <c r="C201" s="132"/>
      <c r="D201" s="132"/>
      <c r="E201" s="132"/>
      <c r="F201" s="132"/>
      <c r="G201" s="132"/>
      <c r="H201" s="132"/>
      <c r="I201" s="132"/>
      <c r="J201" s="132"/>
      <c r="K201" s="132"/>
      <c r="L201" s="132"/>
      <c r="M201" s="132"/>
      <c r="N201" s="132"/>
    </row>
    <row r="202" spans="1:14" x14ac:dyDescent="0.2">
      <c r="B202" s="132"/>
      <c r="C202" s="132"/>
      <c r="D202" s="132"/>
      <c r="E202" s="132"/>
      <c r="F202" s="132"/>
      <c r="G202" s="132"/>
      <c r="H202" s="132"/>
      <c r="I202" s="132"/>
      <c r="J202" s="132"/>
      <c r="K202" s="132"/>
      <c r="L202" s="132"/>
      <c r="M202" s="132"/>
      <c r="N202" s="132"/>
    </row>
    <row r="203" spans="1:14" x14ac:dyDescent="0.2">
      <c r="B203" s="132"/>
      <c r="C203" s="132"/>
      <c r="D203" s="132"/>
      <c r="E203" s="132"/>
      <c r="F203" s="132"/>
      <c r="G203" s="132"/>
      <c r="H203" s="132"/>
      <c r="I203" s="132"/>
      <c r="J203" s="132"/>
      <c r="K203" s="132"/>
      <c r="L203" s="132"/>
      <c r="M203" s="132"/>
      <c r="N203" s="132"/>
    </row>
    <row r="204" spans="1:14" x14ac:dyDescent="0.2">
      <c r="B204" s="132"/>
      <c r="C204" s="132"/>
      <c r="D204" s="132"/>
      <c r="E204" s="132"/>
      <c r="F204" s="132"/>
      <c r="G204" s="132"/>
      <c r="H204" s="132"/>
      <c r="I204" s="132"/>
      <c r="J204" s="132"/>
      <c r="K204" s="132"/>
      <c r="L204" s="132"/>
      <c r="M204" s="132"/>
      <c r="N204" s="132"/>
    </row>
    <row r="205" spans="1:14" x14ac:dyDescent="0.2">
      <c r="B205" s="132"/>
      <c r="C205" s="132"/>
      <c r="D205" s="132"/>
      <c r="E205" s="132"/>
      <c r="F205" s="132"/>
      <c r="G205" s="132"/>
      <c r="H205" s="132"/>
      <c r="I205" s="132"/>
      <c r="J205" s="132"/>
      <c r="K205" s="132"/>
      <c r="L205" s="132"/>
      <c r="M205" s="132"/>
      <c r="N205" s="132"/>
    </row>
    <row r="206" spans="1:14" x14ac:dyDescent="0.2">
      <c r="B206" s="132"/>
      <c r="C206" s="132"/>
      <c r="D206" s="132"/>
      <c r="E206" s="132"/>
      <c r="F206" s="132"/>
      <c r="G206" s="132"/>
      <c r="H206" s="132"/>
      <c r="I206" s="132"/>
      <c r="J206" s="132"/>
      <c r="K206" s="132"/>
      <c r="L206" s="132"/>
      <c r="M206" s="132"/>
      <c r="N206" s="132"/>
    </row>
    <row r="207" spans="1:14" x14ac:dyDescent="0.2">
      <c r="B207" s="132"/>
      <c r="C207" s="132"/>
      <c r="D207" s="132"/>
      <c r="E207" s="132"/>
      <c r="F207" s="132"/>
      <c r="G207" s="132"/>
      <c r="H207" s="132"/>
      <c r="I207" s="132"/>
      <c r="J207" s="132"/>
      <c r="K207" s="132"/>
      <c r="L207" s="132"/>
      <c r="M207" s="132"/>
      <c r="N207" s="132"/>
    </row>
    <row r="208" spans="1:14" x14ac:dyDescent="0.2">
      <c r="B208" s="132"/>
      <c r="C208" s="132"/>
      <c r="D208" s="132"/>
      <c r="E208" s="132"/>
      <c r="F208" s="132"/>
      <c r="G208" s="132"/>
      <c r="H208" s="132"/>
      <c r="I208" s="132"/>
      <c r="J208" s="132"/>
      <c r="K208" s="132"/>
      <c r="L208" s="132"/>
      <c r="M208" s="132"/>
      <c r="N208" s="132"/>
    </row>
    <row r="209" spans="2:14" x14ac:dyDescent="0.2">
      <c r="B209" s="132"/>
      <c r="C209" s="132"/>
      <c r="D209" s="132"/>
      <c r="E209" s="132"/>
      <c r="F209" s="132"/>
      <c r="G209" s="132"/>
      <c r="H209" s="132"/>
      <c r="I209" s="132"/>
      <c r="J209" s="132"/>
      <c r="K209" s="132"/>
      <c r="L209" s="132"/>
      <c r="M209" s="132"/>
      <c r="N209" s="132"/>
    </row>
    <row r="210" spans="2:14" x14ac:dyDescent="0.2">
      <c r="B210" s="132"/>
      <c r="C210" s="132"/>
      <c r="D210" s="132"/>
      <c r="E210" s="132"/>
      <c r="F210" s="132"/>
      <c r="G210" s="132"/>
      <c r="H210" s="132"/>
      <c r="I210" s="132"/>
      <c r="J210" s="132"/>
      <c r="K210" s="132"/>
      <c r="L210" s="132"/>
      <c r="M210" s="132"/>
      <c r="N210" s="132"/>
    </row>
    <row r="211" spans="2:14" x14ac:dyDescent="0.2">
      <c r="B211" s="132"/>
      <c r="C211" s="132"/>
      <c r="D211" s="132"/>
      <c r="E211" s="132"/>
      <c r="F211" s="132"/>
      <c r="G211" s="132"/>
      <c r="H211" s="132"/>
      <c r="I211" s="132"/>
      <c r="J211" s="132"/>
      <c r="K211" s="132"/>
      <c r="L211" s="132"/>
      <c r="M211" s="132"/>
      <c r="N211" s="132"/>
    </row>
    <row r="212" spans="2:14" x14ac:dyDescent="0.2">
      <c r="B212" s="132"/>
      <c r="C212" s="132"/>
      <c r="D212" s="132"/>
      <c r="E212" s="132"/>
      <c r="F212" s="132"/>
      <c r="G212" s="132"/>
      <c r="H212" s="132"/>
      <c r="I212" s="132"/>
      <c r="J212" s="132"/>
      <c r="K212" s="132"/>
      <c r="L212" s="132"/>
      <c r="M212" s="132"/>
      <c r="N212" s="132"/>
    </row>
    <row r="213" spans="2:14" x14ac:dyDescent="0.2">
      <c r="B213" s="132"/>
      <c r="C213" s="132"/>
      <c r="D213" s="132"/>
      <c r="E213" s="132"/>
      <c r="F213" s="132"/>
      <c r="G213" s="132"/>
      <c r="H213" s="132"/>
      <c r="I213" s="132"/>
      <c r="J213" s="132"/>
      <c r="K213" s="132"/>
      <c r="L213" s="132"/>
      <c r="M213" s="132"/>
      <c r="N213" s="132"/>
    </row>
    <row r="214" spans="2:14" x14ac:dyDescent="0.2">
      <c r="B214" s="132"/>
      <c r="C214" s="132"/>
      <c r="D214" s="132"/>
      <c r="E214" s="132"/>
      <c r="F214" s="132"/>
      <c r="G214" s="132"/>
      <c r="H214" s="132"/>
      <c r="I214" s="132"/>
      <c r="J214" s="132"/>
      <c r="K214" s="132"/>
      <c r="L214" s="132"/>
      <c r="M214" s="132"/>
      <c r="N214" s="132"/>
    </row>
    <row r="215" spans="2:14" x14ac:dyDescent="0.2">
      <c r="B215" s="132"/>
      <c r="C215" s="132"/>
      <c r="D215" s="132"/>
      <c r="E215" s="132"/>
      <c r="F215" s="132"/>
      <c r="G215" s="132"/>
      <c r="H215" s="132"/>
      <c r="I215" s="132"/>
      <c r="J215" s="132"/>
      <c r="K215" s="132"/>
      <c r="L215" s="132"/>
      <c r="M215" s="132"/>
      <c r="N215" s="132"/>
    </row>
    <row r="216" spans="2:14" x14ac:dyDescent="0.2">
      <c r="B216" s="132"/>
      <c r="C216" s="132"/>
      <c r="D216" s="132"/>
      <c r="E216" s="132"/>
      <c r="F216" s="132"/>
      <c r="G216" s="132"/>
      <c r="H216" s="132"/>
      <c r="I216" s="132"/>
      <c r="J216" s="132"/>
      <c r="K216" s="132"/>
      <c r="L216" s="132"/>
      <c r="M216" s="132"/>
      <c r="N216" s="132"/>
    </row>
    <row r="217" spans="2:14" x14ac:dyDescent="0.2">
      <c r="B217" s="132"/>
      <c r="C217" s="132"/>
      <c r="D217" s="132"/>
      <c r="E217" s="132"/>
      <c r="F217" s="132"/>
      <c r="G217" s="132"/>
      <c r="H217" s="132"/>
      <c r="I217" s="132"/>
      <c r="J217" s="132"/>
      <c r="K217" s="132"/>
      <c r="L217" s="132"/>
      <c r="M217" s="132"/>
      <c r="N217" s="132"/>
    </row>
    <row r="218" spans="2:14" x14ac:dyDescent="0.2">
      <c r="B218" s="132"/>
      <c r="C218" s="132"/>
      <c r="D218" s="132"/>
      <c r="E218" s="132"/>
      <c r="F218" s="132"/>
      <c r="G218" s="132"/>
      <c r="H218" s="132"/>
      <c r="I218" s="132"/>
      <c r="J218" s="132"/>
      <c r="K218" s="132"/>
      <c r="L218" s="132"/>
      <c r="M218" s="132"/>
      <c r="N218" s="132"/>
    </row>
    <row r="219" spans="2:14" x14ac:dyDescent="0.2">
      <c r="B219" s="132"/>
      <c r="C219" s="132"/>
      <c r="D219" s="132"/>
      <c r="E219" s="132"/>
      <c r="F219" s="132"/>
      <c r="G219" s="132"/>
      <c r="H219" s="132"/>
      <c r="I219" s="132"/>
      <c r="J219" s="132"/>
      <c r="K219" s="132"/>
      <c r="L219" s="132"/>
      <c r="M219" s="132"/>
      <c r="N219" s="132"/>
    </row>
    <row r="220" spans="2:14" x14ac:dyDescent="0.2">
      <c r="B220" s="132"/>
      <c r="C220" s="132"/>
      <c r="D220" s="132"/>
      <c r="E220" s="132"/>
      <c r="F220" s="132"/>
      <c r="G220" s="132"/>
      <c r="H220" s="132"/>
      <c r="I220" s="132"/>
      <c r="J220" s="132"/>
      <c r="K220" s="132"/>
      <c r="L220" s="132"/>
      <c r="M220" s="132"/>
      <c r="N220" s="132"/>
    </row>
    <row r="221" spans="2:14" x14ac:dyDescent="0.2">
      <c r="B221" s="132"/>
      <c r="C221" s="132"/>
      <c r="D221" s="132"/>
      <c r="E221" s="132"/>
      <c r="F221" s="132"/>
      <c r="G221" s="132"/>
      <c r="H221" s="132"/>
      <c r="I221" s="132"/>
      <c r="J221" s="132"/>
      <c r="K221" s="132"/>
      <c r="L221" s="132"/>
      <c r="M221" s="132"/>
      <c r="N221" s="132"/>
    </row>
    <row r="222" spans="2:14" x14ac:dyDescent="0.2">
      <c r="B222" s="132"/>
      <c r="C222" s="132"/>
      <c r="D222" s="132"/>
      <c r="E222" s="132"/>
      <c r="F222" s="132"/>
      <c r="G222" s="132"/>
      <c r="H222" s="132"/>
      <c r="I222" s="132"/>
      <c r="J222" s="132"/>
      <c r="K222" s="132"/>
      <c r="L222" s="132"/>
      <c r="M222" s="132"/>
      <c r="N222" s="132"/>
    </row>
    <row r="223" spans="2:14" x14ac:dyDescent="0.2">
      <c r="B223" s="132"/>
      <c r="C223" s="132"/>
      <c r="D223" s="132"/>
      <c r="E223" s="132"/>
      <c r="F223" s="132"/>
      <c r="G223" s="132"/>
      <c r="H223" s="132"/>
      <c r="I223" s="132"/>
      <c r="J223" s="132"/>
      <c r="K223" s="132"/>
      <c r="L223" s="132"/>
      <c r="M223" s="132"/>
      <c r="N223" s="132"/>
    </row>
    <row r="224" spans="2:14" x14ac:dyDescent="0.2">
      <c r="B224" s="132"/>
      <c r="C224" s="132"/>
      <c r="D224" s="132"/>
      <c r="E224" s="132"/>
      <c r="F224" s="132"/>
      <c r="G224" s="132"/>
      <c r="H224" s="132"/>
      <c r="I224" s="132"/>
      <c r="J224" s="132"/>
      <c r="K224" s="132"/>
      <c r="L224" s="132"/>
      <c r="M224" s="132"/>
      <c r="N224" s="132"/>
    </row>
    <row r="225" spans="2:14" x14ac:dyDescent="0.2">
      <c r="B225" s="132"/>
      <c r="C225" s="132"/>
      <c r="D225" s="132"/>
      <c r="E225" s="132"/>
      <c r="F225" s="132"/>
      <c r="G225" s="132"/>
      <c r="H225" s="132"/>
      <c r="I225" s="132"/>
      <c r="J225" s="132"/>
      <c r="K225" s="132"/>
      <c r="L225" s="132"/>
      <c r="M225" s="132"/>
      <c r="N225" s="132"/>
    </row>
    <row r="226" spans="2:14" x14ac:dyDescent="0.2">
      <c r="B226" s="132"/>
      <c r="C226" s="132"/>
      <c r="D226" s="132"/>
      <c r="E226" s="132"/>
      <c r="F226" s="132"/>
      <c r="G226" s="132"/>
      <c r="H226" s="132"/>
      <c r="I226" s="132"/>
      <c r="J226" s="132"/>
      <c r="K226" s="132"/>
      <c r="L226" s="132"/>
      <c r="M226" s="132"/>
      <c r="N226" s="132"/>
    </row>
    <row r="227" spans="2:14" x14ac:dyDescent="0.2">
      <c r="B227" s="132"/>
      <c r="C227" s="132"/>
      <c r="D227" s="132"/>
      <c r="E227" s="132"/>
      <c r="F227" s="132"/>
      <c r="G227" s="132"/>
      <c r="H227" s="132"/>
      <c r="I227" s="132"/>
      <c r="J227" s="132"/>
      <c r="K227" s="132"/>
      <c r="L227" s="132"/>
      <c r="M227" s="132"/>
      <c r="N227" s="132"/>
    </row>
    <row r="228" spans="2:14" x14ac:dyDescent="0.2">
      <c r="B228" s="132"/>
      <c r="C228" s="132"/>
      <c r="D228" s="132"/>
      <c r="E228" s="132"/>
      <c r="F228" s="132"/>
      <c r="G228" s="132"/>
      <c r="H228" s="132"/>
      <c r="I228" s="132"/>
      <c r="J228" s="132"/>
      <c r="K228" s="132"/>
      <c r="L228" s="132"/>
      <c r="M228" s="132"/>
      <c r="N228" s="132"/>
    </row>
    <row r="229" spans="2:14" x14ac:dyDescent="0.2">
      <c r="B229" s="132"/>
      <c r="C229" s="132"/>
      <c r="D229" s="132"/>
      <c r="E229" s="132"/>
      <c r="F229" s="132"/>
      <c r="G229" s="132"/>
      <c r="H229" s="132"/>
      <c r="I229" s="132"/>
      <c r="J229" s="132"/>
      <c r="K229" s="132"/>
      <c r="L229" s="132"/>
      <c r="M229" s="132"/>
      <c r="N229" s="132"/>
    </row>
    <row r="230" spans="2:14" x14ac:dyDescent="0.2">
      <c r="B230" s="132"/>
      <c r="C230" s="132"/>
      <c r="D230" s="132"/>
      <c r="E230" s="132"/>
      <c r="F230" s="132"/>
      <c r="G230" s="132"/>
      <c r="H230" s="132"/>
      <c r="I230" s="132"/>
      <c r="J230" s="132"/>
      <c r="K230" s="132"/>
      <c r="L230" s="132"/>
      <c r="M230" s="132"/>
      <c r="N230" s="132"/>
    </row>
    <row r="231" spans="2:14" x14ac:dyDescent="0.2">
      <c r="B231" s="132"/>
      <c r="C231" s="132"/>
      <c r="D231" s="132"/>
      <c r="E231" s="132"/>
      <c r="F231" s="132"/>
      <c r="G231" s="132"/>
      <c r="H231" s="132"/>
      <c r="I231" s="132"/>
      <c r="J231" s="132"/>
      <c r="K231" s="132"/>
      <c r="L231" s="132"/>
      <c r="M231" s="132"/>
      <c r="N231" s="132"/>
    </row>
    <row r="232" spans="2:14" x14ac:dyDescent="0.2">
      <c r="B232" s="132"/>
      <c r="C232" s="132"/>
      <c r="D232" s="132"/>
      <c r="E232" s="132"/>
      <c r="F232" s="132"/>
      <c r="G232" s="132"/>
      <c r="H232" s="132"/>
      <c r="I232" s="132"/>
      <c r="J232" s="132"/>
      <c r="K232" s="132"/>
      <c r="L232" s="132"/>
      <c r="M232" s="132"/>
      <c r="N232" s="132"/>
    </row>
    <row r="233" spans="2:14" x14ac:dyDescent="0.2">
      <c r="B233" s="132"/>
      <c r="C233" s="132"/>
      <c r="D233" s="132"/>
      <c r="E233" s="132"/>
      <c r="F233" s="132"/>
      <c r="G233" s="132"/>
      <c r="H233" s="132"/>
      <c r="I233" s="132"/>
      <c r="J233" s="132"/>
      <c r="K233" s="132"/>
      <c r="L233" s="132"/>
      <c r="M233" s="132"/>
      <c r="N233" s="132"/>
    </row>
    <row r="234" spans="2:14" x14ac:dyDescent="0.2">
      <c r="B234" s="132"/>
      <c r="C234" s="132"/>
      <c r="D234" s="132"/>
      <c r="E234" s="132"/>
      <c r="F234" s="132"/>
      <c r="G234" s="132"/>
      <c r="H234" s="132"/>
      <c r="I234" s="132"/>
      <c r="J234" s="132"/>
      <c r="K234" s="132"/>
      <c r="L234" s="132"/>
      <c r="M234" s="132"/>
      <c r="N234" s="132"/>
    </row>
    <row r="235" spans="2:14" x14ac:dyDescent="0.2">
      <c r="B235" s="132"/>
      <c r="C235" s="132"/>
      <c r="D235" s="132"/>
      <c r="E235" s="132"/>
      <c r="F235" s="132"/>
      <c r="G235" s="132"/>
      <c r="H235" s="132"/>
      <c r="I235" s="132"/>
      <c r="J235" s="132"/>
      <c r="K235" s="132"/>
      <c r="L235" s="132"/>
      <c r="M235" s="132"/>
      <c r="N235" s="132"/>
    </row>
    <row r="236" spans="2:14" x14ac:dyDescent="0.2">
      <c r="B236" s="132"/>
      <c r="C236" s="132"/>
      <c r="D236" s="132"/>
      <c r="E236" s="132"/>
      <c r="F236" s="132"/>
      <c r="G236" s="132"/>
      <c r="H236" s="132"/>
      <c r="I236" s="132"/>
      <c r="J236" s="132"/>
      <c r="K236" s="132"/>
      <c r="L236" s="132"/>
      <c r="M236" s="132"/>
      <c r="N236" s="132"/>
    </row>
    <row r="237" spans="2:14" x14ac:dyDescent="0.2">
      <c r="B237" s="132"/>
      <c r="C237" s="132"/>
      <c r="D237" s="132"/>
      <c r="E237" s="132"/>
      <c r="F237" s="132"/>
      <c r="G237" s="132"/>
      <c r="H237" s="132"/>
      <c r="I237" s="132"/>
      <c r="J237" s="132"/>
      <c r="K237" s="132"/>
      <c r="L237" s="132"/>
      <c r="M237" s="132"/>
      <c r="N237" s="132"/>
    </row>
    <row r="238" spans="2:14" x14ac:dyDescent="0.2">
      <c r="B238" s="132"/>
      <c r="C238" s="132"/>
      <c r="D238" s="132"/>
      <c r="E238" s="132"/>
      <c r="F238" s="132"/>
      <c r="G238" s="132"/>
      <c r="H238" s="132"/>
      <c r="I238" s="132"/>
      <c r="J238" s="132"/>
      <c r="K238" s="132"/>
      <c r="L238" s="132"/>
      <c r="M238" s="132"/>
      <c r="N238" s="132"/>
    </row>
    <row r="239" spans="2:14" x14ac:dyDescent="0.2">
      <c r="B239" s="132"/>
      <c r="C239" s="132"/>
      <c r="D239" s="132"/>
      <c r="E239" s="132"/>
      <c r="F239" s="132"/>
      <c r="G239" s="132"/>
      <c r="H239" s="132"/>
      <c r="I239" s="132"/>
      <c r="J239" s="132"/>
      <c r="K239" s="132"/>
      <c r="L239" s="132"/>
      <c r="M239" s="132"/>
      <c r="N239" s="132"/>
    </row>
    <row r="240" spans="2:14" x14ac:dyDescent="0.2">
      <c r="B240" s="132"/>
      <c r="C240" s="132"/>
      <c r="D240" s="132"/>
      <c r="E240" s="132"/>
      <c r="F240" s="132"/>
      <c r="G240" s="132"/>
      <c r="H240" s="132"/>
      <c r="I240" s="132"/>
      <c r="J240" s="132"/>
      <c r="K240" s="132"/>
      <c r="L240" s="132"/>
      <c r="M240" s="132"/>
      <c r="N240" s="132"/>
    </row>
    <row r="241" spans="2:14" x14ac:dyDescent="0.2">
      <c r="B241" s="132"/>
      <c r="C241" s="132"/>
      <c r="D241" s="132"/>
      <c r="E241" s="132"/>
      <c r="F241" s="132"/>
      <c r="G241" s="132"/>
      <c r="H241" s="132"/>
      <c r="I241" s="132"/>
      <c r="J241" s="132"/>
      <c r="K241" s="132"/>
      <c r="L241" s="132"/>
      <c r="M241" s="132"/>
      <c r="N241" s="132"/>
    </row>
    <row r="242" spans="2:14" x14ac:dyDescent="0.2">
      <c r="B242" s="132"/>
      <c r="C242" s="132"/>
      <c r="D242" s="132"/>
      <c r="E242" s="132"/>
      <c r="F242" s="132"/>
      <c r="G242" s="132"/>
      <c r="H242" s="132"/>
      <c r="I242" s="132"/>
      <c r="J242" s="132"/>
      <c r="K242" s="132"/>
      <c r="L242" s="132"/>
      <c r="M242" s="132"/>
      <c r="N242" s="132"/>
    </row>
    <row r="243" spans="2:14" x14ac:dyDescent="0.2">
      <c r="B243" s="132"/>
      <c r="C243" s="132"/>
      <c r="D243" s="132"/>
      <c r="E243" s="132"/>
      <c r="F243" s="132"/>
      <c r="G243" s="132"/>
      <c r="H243" s="132"/>
      <c r="I243" s="132"/>
      <c r="J243" s="132"/>
      <c r="K243" s="132"/>
      <c r="L243" s="132"/>
      <c r="M243" s="132"/>
      <c r="N243" s="132"/>
    </row>
    <row r="244" spans="2:14" x14ac:dyDescent="0.2">
      <c r="B244" s="132"/>
      <c r="C244" s="132"/>
      <c r="D244" s="132"/>
      <c r="E244" s="132"/>
      <c r="F244" s="132"/>
      <c r="G244" s="132"/>
      <c r="H244" s="132"/>
      <c r="I244" s="132"/>
      <c r="J244" s="132"/>
      <c r="K244" s="132"/>
      <c r="L244" s="132"/>
      <c r="M244" s="132"/>
      <c r="N244" s="132"/>
    </row>
    <row r="245" spans="2:14" x14ac:dyDescent="0.2">
      <c r="B245" s="132"/>
      <c r="C245" s="132"/>
      <c r="D245" s="132"/>
      <c r="E245" s="132"/>
      <c r="F245" s="132"/>
      <c r="G245" s="132"/>
      <c r="H245" s="132"/>
      <c r="I245" s="132"/>
      <c r="J245" s="132"/>
      <c r="K245" s="132"/>
      <c r="L245" s="132"/>
      <c r="M245" s="132"/>
      <c r="N245" s="132"/>
    </row>
    <row r="246" spans="2:14" x14ac:dyDescent="0.2">
      <c r="B246" s="132"/>
      <c r="C246" s="132"/>
      <c r="D246" s="132"/>
      <c r="E246" s="132"/>
      <c r="F246" s="132"/>
      <c r="G246" s="132"/>
      <c r="H246" s="132"/>
      <c r="I246" s="132"/>
      <c r="J246" s="132"/>
      <c r="K246" s="132"/>
      <c r="L246" s="132"/>
      <c r="M246" s="132"/>
      <c r="N246" s="132"/>
    </row>
    <row r="247" spans="2:14" x14ac:dyDescent="0.2">
      <c r="B247" s="132"/>
      <c r="C247" s="132"/>
      <c r="D247" s="132"/>
      <c r="E247" s="132"/>
      <c r="F247" s="132"/>
      <c r="G247" s="132"/>
      <c r="H247" s="132"/>
      <c r="I247" s="132"/>
      <c r="J247" s="132"/>
      <c r="K247" s="132"/>
      <c r="L247" s="132"/>
      <c r="M247" s="132"/>
      <c r="N247" s="132"/>
    </row>
    <row r="248" spans="2:14" x14ac:dyDescent="0.2">
      <c r="B248" s="132"/>
      <c r="C248" s="132"/>
      <c r="D248" s="132"/>
      <c r="E248" s="132"/>
      <c r="F248" s="132"/>
      <c r="G248" s="132"/>
      <c r="H248" s="132"/>
      <c r="I248" s="132"/>
      <c r="J248" s="132"/>
      <c r="K248" s="132"/>
      <c r="L248" s="132"/>
      <c r="M248" s="132"/>
      <c r="N248" s="132"/>
    </row>
    <row r="249" spans="2:14" x14ac:dyDescent="0.2">
      <c r="B249" s="132"/>
      <c r="C249" s="132"/>
      <c r="D249" s="132"/>
      <c r="E249" s="132"/>
      <c r="F249" s="132"/>
      <c r="G249" s="132"/>
      <c r="H249" s="132"/>
      <c r="I249" s="132"/>
      <c r="J249" s="132"/>
      <c r="K249" s="132"/>
      <c r="L249" s="132"/>
      <c r="M249" s="132"/>
      <c r="N249" s="132"/>
    </row>
    <row r="250" spans="2:14" x14ac:dyDescent="0.2">
      <c r="B250" s="132"/>
      <c r="C250" s="132"/>
      <c r="D250" s="132"/>
      <c r="E250" s="132"/>
      <c r="F250" s="132"/>
      <c r="G250" s="132"/>
      <c r="H250" s="132"/>
      <c r="I250" s="132"/>
      <c r="J250" s="132"/>
      <c r="K250" s="132"/>
      <c r="L250" s="132"/>
      <c r="M250" s="132"/>
      <c r="N250" s="132"/>
    </row>
    <row r="251" spans="2:14" x14ac:dyDescent="0.2">
      <c r="B251" s="132"/>
      <c r="C251" s="132"/>
      <c r="D251" s="132"/>
      <c r="E251" s="132"/>
      <c r="F251" s="132"/>
      <c r="G251" s="132"/>
      <c r="H251" s="132"/>
      <c r="I251" s="132"/>
      <c r="J251" s="132"/>
      <c r="K251" s="132"/>
      <c r="L251" s="132"/>
      <c r="M251" s="132"/>
      <c r="N251" s="132"/>
    </row>
    <row r="252" spans="2:14" x14ac:dyDescent="0.2">
      <c r="B252" s="132"/>
      <c r="C252" s="132"/>
      <c r="D252" s="132"/>
      <c r="E252" s="132"/>
      <c r="F252" s="132"/>
      <c r="G252" s="132"/>
      <c r="H252" s="132"/>
      <c r="I252" s="132"/>
      <c r="J252" s="132"/>
      <c r="K252" s="132"/>
      <c r="L252" s="132"/>
      <c r="M252" s="132"/>
      <c r="N252" s="132"/>
    </row>
    <row r="253" spans="2:14" x14ac:dyDescent="0.2">
      <c r="B253" s="132"/>
      <c r="C253" s="132"/>
      <c r="D253" s="132"/>
      <c r="E253" s="132"/>
      <c r="F253" s="132"/>
      <c r="G253" s="132"/>
      <c r="H253" s="132"/>
      <c r="I253" s="132"/>
      <c r="J253" s="132"/>
      <c r="K253" s="132"/>
      <c r="L253" s="132"/>
      <c r="M253" s="132"/>
      <c r="N253" s="132"/>
    </row>
    <row r="254" spans="2:14" x14ac:dyDescent="0.2">
      <c r="B254" s="132"/>
      <c r="C254" s="132"/>
      <c r="D254" s="132"/>
      <c r="E254" s="132"/>
      <c r="F254" s="132"/>
      <c r="G254" s="132"/>
      <c r="H254" s="132"/>
      <c r="I254" s="132"/>
      <c r="J254" s="132"/>
      <c r="K254" s="132"/>
      <c r="L254" s="132"/>
      <c r="M254" s="132"/>
      <c r="N254" s="132"/>
    </row>
    <row r="255" spans="2:14" x14ac:dyDescent="0.2">
      <c r="B255" s="132"/>
      <c r="C255" s="132"/>
      <c r="D255" s="132"/>
      <c r="E255" s="132"/>
      <c r="F255" s="132"/>
      <c r="G255" s="132"/>
      <c r="H255" s="132"/>
      <c r="I255" s="132"/>
      <c r="J255" s="132"/>
      <c r="K255" s="132"/>
      <c r="L255" s="132"/>
      <c r="M255" s="132"/>
      <c r="N255" s="132"/>
    </row>
    <row r="256" spans="2:14" x14ac:dyDescent="0.2">
      <c r="B256" s="132"/>
      <c r="C256" s="132"/>
      <c r="D256" s="132"/>
      <c r="E256" s="132"/>
      <c r="F256" s="132"/>
      <c r="G256" s="132"/>
      <c r="H256" s="132"/>
      <c r="I256" s="132"/>
      <c r="J256" s="132"/>
      <c r="K256" s="132"/>
      <c r="L256" s="132"/>
      <c r="M256" s="132"/>
      <c r="N256" s="132"/>
    </row>
    <row r="257" spans="2:14" x14ac:dyDescent="0.2">
      <c r="B257" s="132"/>
      <c r="C257" s="132"/>
      <c r="D257" s="132"/>
      <c r="E257" s="132"/>
      <c r="F257" s="132"/>
      <c r="G257" s="132"/>
      <c r="H257" s="132"/>
      <c r="I257" s="132"/>
      <c r="J257" s="132"/>
      <c r="K257" s="132"/>
      <c r="L257" s="132"/>
      <c r="M257" s="132"/>
      <c r="N257" s="132"/>
    </row>
    <row r="258" spans="2:14" x14ac:dyDescent="0.2">
      <c r="B258" s="132"/>
      <c r="C258" s="132"/>
      <c r="D258" s="132"/>
      <c r="E258" s="132"/>
      <c r="F258" s="132"/>
      <c r="G258" s="132"/>
      <c r="H258" s="132"/>
      <c r="I258" s="132"/>
      <c r="J258" s="132"/>
      <c r="K258" s="132"/>
      <c r="L258" s="132"/>
      <c r="M258" s="132"/>
      <c r="N258" s="132"/>
    </row>
    <row r="259" spans="2:14" x14ac:dyDescent="0.2">
      <c r="B259" s="132"/>
      <c r="C259" s="132"/>
      <c r="D259" s="132"/>
      <c r="E259" s="132"/>
      <c r="F259" s="132"/>
      <c r="G259" s="132"/>
      <c r="H259" s="132"/>
      <c r="I259" s="132"/>
      <c r="J259" s="132"/>
      <c r="K259" s="132"/>
      <c r="L259" s="132"/>
      <c r="M259" s="132"/>
      <c r="N259" s="132"/>
    </row>
    <row r="260" spans="2:14" x14ac:dyDescent="0.2">
      <c r="B260" s="132"/>
      <c r="C260" s="132"/>
      <c r="D260" s="132"/>
      <c r="E260" s="132"/>
      <c r="F260" s="132"/>
      <c r="G260" s="132"/>
      <c r="H260" s="132"/>
      <c r="I260" s="132"/>
      <c r="J260" s="132"/>
      <c r="K260" s="132"/>
      <c r="L260" s="132"/>
      <c r="M260" s="132"/>
      <c r="N260" s="132"/>
    </row>
    <row r="261" spans="2:14" x14ac:dyDescent="0.2">
      <c r="B261" s="132"/>
      <c r="C261" s="132"/>
      <c r="D261" s="132"/>
      <c r="E261" s="132"/>
      <c r="F261" s="132"/>
      <c r="G261" s="132"/>
      <c r="H261" s="132"/>
      <c r="I261" s="132"/>
      <c r="J261" s="132"/>
      <c r="K261" s="132"/>
      <c r="L261" s="132"/>
      <c r="M261" s="132"/>
      <c r="N261" s="132"/>
    </row>
    <row r="262" spans="2:14" x14ac:dyDescent="0.2">
      <c r="B262" s="132"/>
      <c r="C262" s="132"/>
      <c r="D262" s="132"/>
      <c r="E262" s="132"/>
      <c r="F262" s="132"/>
      <c r="G262" s="132"/>
      <c r="H262" s="132"/>
      <c r="I262" s="132"/>
      <c r="J262" s="132"/>
      <c r="K262" s="132"/>
      <c r="L262" s="132"/>
      <c r="M262" s="132"/>
      <c r="N262" s="132"/>
    </row>
    <row r="263" spans="2:14" x14ac:dyDescent="0.2">
      <c r="B263" s="132"/>
      <c r="C263" s="132"/>
      <c r="D263" s="132"/>
      <c r="E263" s="132"/>
      <c r="F263" s="132"/>
      <c r="G263" s="132"/>
      <c r="H263" s="132"/>
      <c r="I263" s="132"/>
      <c r="J263" s="132"/>
      <c r="K263" s="132"/>
      <c r="L263" s="132"/>
      <c r="M263" s="132"/>
      <c r="N263" s="132"/>
    </row>
    <row r="264" spans="2:14" x14ac:dyDescent="0.2">
      <c r="B264" s="132"/>
      <c r="C264" s="132"/>
      <c r="D264" s="132"/>
      <c r="E264" s="132"/>
      <c r="F264" s="132"/>
      <c r="G264" s="132"/>
      <c r="H264" s="132"/>
      <c r="I264" s="132"/>
      <c r="J264" s="132"/>
      <c r="K264" s="132"/>
      <c r="L264" s="132"/>
      <c r="M264" s="132"/>
      <c r="N264" s="132"/>
    </row>
    <row r="265" spans="2:14" x14ac:dyDescent="0.2">
      <c r="B265" s="132"/>
      <c r="C265" s="132"/>
      <c r="D265" s="132"/>
      <c r="E265" s="132"/>
      <c r="F265" s="132"/>
      <c r="G265" s="132"/>
      <c r="H265" s="132"/>
      <c r="I265" s="132"/>
      <c r="J265" s="132"/>
      <c r="K265" s="132"/>
      <c r="L265" s="132"/>
      <c r="M265" s="132"/>
      <c r="N265" s="132"/>
    </row>
    <row r="266" spans="2:14" x14ac:dyDescent="0.2">
      <c r="B266" s="132"/>
      <c r="C266" s="132"/>
      <c r="D266" s="132"/>
      <c r="E266" s="132"/>
      <c r="F266" s="132"/>
      <c r="G266" s="132"/>
      <c r="H266" s="132"/>
      <c r="I266" s="132"/>
      <c r="J266" s="132"/>
      <c r="K266" s="132"/>
      <c r="L266" s="132"/>
      <c r="M266" s="132"/>
      <c r="N266" s="132"/>
    </row>
    <row r="267" spans="2:14" x14ac:dyDescent="0.2">
      <c r="B267" s="132"/>
      <c r="C267" s="132"/>
      <c r="D267" s="132"/>
      <c r="E267" s="132"/>
      <c r="F267" s="132"/>
      <c r="G267" s="132"/>
      <c r="H267" s="132"/>
      <c r="I267" s="132"/>
      <c r="J267" s="132"/>
      <c r="K267" s="132"/>
      <c r="L267" s="132"/>
      <c r="M267" s="132"/>
      <c r="N267" s="132"/>
    </row>
  </sheetData>
  <mergeCells count="138">
    <mergeCell ref="D171:N171"/>
    <mergeCell ref="K125:M125"/>
    <mergeCell ref="D126:F126"/>
    <mergeCell ref="C145:I145"/>
    <mergeCell ref="D197:N197"/>
    <mergeCell ref="H175:H176"/>
    <mergeCell ref="J175:K175"/>
    <mergeCell ref="L175:M175"/>
    <mergeCell ref="C190:N190"/>
    <mergeCell ref="C175:C176"/>
    <mergeCell ref="C174:N174"/>
    <mergeCell ref="C150:C151"/>
    <mergeCell ref="E150:E151"/>
    <mergeCell ref="H150:H151"/>
    <mergeCell ref="C128:E128"/>
    <mergeCell ref="L150:M150"/>
    <mergeCell ref="J150:K150"/>
    <mergeCell ref="C165:N165"/>
    <mergeCell ref="C149:N149"/>
    <mergeCell ref="D141:N141"/>
    <mergeCell ref="I134:J134"/>
    <mergeCell ref="J97:L97"/>
    <mergeCell ref="I90:I91"/>
    <mergeCell ref="M45:N45"/>
    <mergeCell ref="J94:L94"/>
    <mergeCell ref="M97:N97"/>
    <mergeCell ref="J45:L45"/>
    <mergeCell ref="M47:N47"/>
    <mergeCell ref="J47:L47"/>
    <mergeCell ref="J92:L92"/>
    <mergeCell ref="K91:L91"/>
    <mergeCell ref="B1:N1"/>
    <mergeCell ref="B6:D6"/>
    <mergeCell ref="B10:D10"/>
    <mergeCell ref="B12:D12"/>
    <mergeCell ref="E6:F6"/>
    <mergeCell ref="J6:K6"/>
    <mergeCell ref="B4:C4"/>
    <mergeCell ref="B8:D8"/>
    <mergeCell ref="M51:N51"/>
    <mergeCell ref="B3:C3"/>
    <mergeCell ref="J10:N10"/>
    <mergeCell ref="K4:L4"/>
    <mergeCell ref="I12:J12"/>
    <mergeCell ref="H10:I10"/>
    <mergeCell ref="D3:F3"/>
    <mergeCell ref="H3:I3"/>
    <mergeCell ref="D4:F4"/>
    <mergeCell ref="K12:N12"/>
    <mergeCell ref="H4:I4"/>
    <mergeCell ref="G38:I38"/>
    <mergeCell ref="H39:J39"/>
    <mergeCell ref="J44:L44"/>
    <mergeCell ref="K30:L30"/>
    <mergeCell ref="L39:M39"/>
    <mergeCell ref="D119:F119"/>
    <mergeCell ref="D125:F125"/>
    <mergeCell ref="I123:J123"/>
    <mergeCell ref="K123:M123"/>
    <mergeCell ref="A38:C38"/>
    <mergeCell ref="B14:D14"/>
    <mergeCell ref="I16:J16"/>
    <mergeCell ref="B20:D20"/>
    <mergeCell ref="G20:I20"/>
    <mergeCell ref="A36:C36"/>
    <mergeCell ref="A34:C34"/>
    <mergeCell ref="H35:J35"/>
    <mergeCell ref="G34:I34"/>
    <mergeCell ref="I31:I32"/>
    <mergeCell ref="B18:E18"/>
    <mergeCell ref="G14:I14"/>
    <mergeCell ref="J18:N18"/>
    <mergeCell ref="G29:H29"/>
    <mergeCell ref="G36:I36"/>
    <mergeCell ref="M94:N94"/>
    <mergeCell ref="J95:L95"/>
    <mergeCell ref="M95:N95"/>
    <mergeCell ref="D124:F124"/>
    <mergeCell ref="M43:N43"/>
    <mergeCell ref="K32:L32"/>
    <mergeCell ref="L35:M35"/>
    <mergeCell ref="I51:J51"/>
    <mergeCell ref="K51:L51"/>
    <mergeCell ref="J43:L43"/>
    <mergeCell ref="G40:I40"/>
    <mergeCell ref="M42:N42"/>
    <mergeCell ref="G51:G52"/>
    <mergeCell ref="C50:N50"/>
    <mergeCell ref="M44:N44"/>
    <mergeCell ref="M46:N46"/>
    <mergeCell ref="I119:J119"/>
    <mergeCell ref="H112:J112"/>
    <mergeCell ref="K124:M124"/>
    <mergeCell ref="G121:H121"/>
    <mergeCell ref="K16:N16"/>
    <mergeCell ref="B22:E22"/>
    <mergeCell ref="A40:C40"/>
    <mergeCell ref="C25:F25"/>
    <mergeCell ref="B28:C29"/>
    <mergeCell ref="D51:D52"/>
    <mergeCell ref="C85:F85"/>
    <mergeCell ref="C51:C52"/>
    <mergeCell ref="A44:B44"/>
    <mergeCell ref="J46:L46"/>
    <mergeCell ref="H18:I18"/>
    <mergeCell ref="A45:B45"/>
    <mergeCell ref="A43:B43"/>
    <mergeCell ref="B31:C32"/>
    <mergeCell ref="G32:H32"/>
    <mergeCell ref="A46:B46"/>
    <mergeCell ref="A96:B96"/>
    <mergeCell ref="A97:B97"/>
    <mergeCell ref="A95:B95"/>
    <mergeCell ref="A94:B94"/>
    <mergeCell ref="E102:F102"/>
    <mergeCell ref="A98:B98"/>
    <mergeCell ref="B115:D115"/>
    <mergeCell ref="A47:B47"/>
    <mergeCell ref="J105:K105"/>
    <mergeCell ref="B108:D108"/>
    <mergeCell ref="K89:L89"/>
    <mergeCell ref="C74:N75"/>
    <mergeCell ref="B87:C88"/>
    <mergeCell ref="K85:L85"/>
    <mergeCell ref="B90:C91"/>
    <mergeCell ref="D107:N107"/>
    <mergeCell ref="E100:F100"/>
    <mergeCell ref="J100:L100"/>
    <mergeCell ref="M98:N98"/>
    <mergeCell ref="M92:N92"/>
    <mergeCell ref="M93:N93"/>
    <mergeCell ref="J93:L93"/>
    <mergeCell ref="J98:L98"/>
    <mergeCell ref="M100:N100"/>
    <mergeCell ref="G88:H88"/>
    <mergeCell ref="C100:D100"/>
    <mergeCell ref="E92:G92"/>
    <mergeCell ref="G91:H91"/>
  </mergeCells>
  <dataValidations count="3">
    <dataValidation type="list" allowBlank="1" showInputMessage="1" showErrorMessage="1" sqref="M112:M113" xr:uid="{00000000-0002-0000-0100-000000000000}">
      <formula1>#REF!</formula1>
    </dataValidation>
    <dataValidation type="list" showInputMessage="1" showErrorMessage="1" sqref="H100 H94:H98" xr:uid="{00000000-0002-0000-0100-000001000000}">
      <formula1>#REF!</formula1>
    </dataValidation>
    <dataValidation type="list" showInputMessage="1" showErrorMessage="1" sqref="H43:H47" xr:uid="{00000000-0002-0000-0100-000002000000}">
      <formula1>"Sat,Unsat"</formula1>
    </dataValidation>
  </dataValidations>
  <printOptions horizontalCentered="1"/>
  <pageMargins left="0.25" right="0.25" top="0.5" bottom="0.5" header="0" footer="0.25"/>
  <pageSetup scale="68" orientation="portrait" r:id="rId1"/>
  <headerFooter alignWithMargins="0">
    <oddFooter>&amp;LSection 2&amp;CPage &amp;P&amp;RRev 09/2013</oddFooter>
  </headerFooter>
  <rowBreaks count="2" manualBreakCount="2">
    <brk id="84" max="14" man="1"/>
    <brk id="147"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11</xdr:col>
                    <xdr:colOff>219075</xdr:colOff>
                    <xdr:row>5</xdr:row>
                    <xdr:rowOff>0</xdr:rowOff>
                  </from>
                  <to>
                    <xdr:col>12</xdr:col>
                    <xdr:colOff>47625</xdr:colOff>
                    <xdr:row>6</xdr:row>
                    <xdr:rowOff>57150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12</xdr:col>
                    <xdr:colOff>257175</xdr:colOff>
                    <xdr:row>5</xdr:row>
                    <xdr:rowOff>0</xdr:rowOff>
                  </from>
                  <to>
                    <xdr:col>13</xdr:col>
                    <xdr:colOff>171450</xdr:colOff>
                    <xdr:row>6</xdr:row>
                    <xdr:rowOff>57150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8</xdr:col>
                    <xdr:colOff>57150</xdr:colOff>
                    <xdr:row>24</xdr:row>
                    <xdr:rowOff>0</xdr:rowOff>
                  </from>
                  <to>
                    <xdr:col>8</xdr:col>
                    <xdr:colOff>542925</xdr:colOff>
                    <xdr:row>25</xdr:row>
                    <xdr:rowOff>28575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85725</xdr:colOff>
                    <xdr:row>24</xdr:row>
                    <xdr:rowOff>0</xdr:rowOff>
                  </from>
                  <to>
                    <xdr:col>10</xdr:col>
                    <xdr:colOff>76200</xdr:colOff>
                    <xdr:row>25</xdr:row>
                    <xdr:rowOff>28575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8</xdr:col>
                    <xdr:colOff>57150</xdr:colOff>
                    <xdr:row>84</xdr:row>
                    <xdr:rowOff>0</xdr:rowOff>
                  </from>
                  <to>
                    <xdr:col>8</xdr:col>
                    <xdr:colOff>542925</xdr:colOff>
                    <xdr:row>85</xdr:row>
                    <xdr:rowOff>9525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8</xdr:col>
                    <xdr:colOff>495300</xdr:colOff>
                    <xdr:row>84</xdr:row>
                    <xdr:rowOff>0</xdr:rowOff>
                  </from>
                  <to>
                    <xdr:col>9</xdr:col>
                    <xdr:colOff>457200</xdr:colOff>
                    <xdr:row>85</xdr:row>
                    <xdr:rowOff>9525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11</xdr:col>
                    <xdr:colOff>495300</xdr:colOff>
                    <xdr:row>84</xdr:row>
                    <xdr:rowOff>0</xdr:rowOff>
                  </from>
                  <to>
                    <xdr:col>12</xdr:col>
                    <xdr:colOff>371475</xdr:colOff>
                    <xdr:row>85</xdr:row>
                    <xdr:rowOff>9525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12</xdr:col>
                    <xdr:colOff>466725</xdr:colOff>
                    <xdr:row>84</xdr:row>
                    <xdr:rowOff>0</xdr:rowOff>
                  </from>
                  <to>
                    <xdr:col>13</xdr:col>
                    <xdr:colOff>428625</xdr:colOff>
                    <xdr:row>85</xdr:row>
                    <xdr:rowOff>9525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3</xdr:col>
                    <xdr:colOff>19050</xdr:colOff>
                    <xdr:row>27</xdr:row>
                    <xdr:rowOff>57150</xdr:rowOff>
                  </from>
                  <to>
                    <xdr:col>4</xdr:col>
                    <xdr:colOff>76200</xdr:colOff>
                    <xdr:row>28</xdr:row>
                    <xdr:rowOff>114300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266700</xdr:colOff>
                    <xdr:row>27</xdr:row>
                    <xdr:rowOff>76200</xdr:rowOff>
                  </from>
                  <to>
                    <xdr:col>6</xdr:col>
                    <xdr:colOff>47625</xdr:colOff>
                    <xdr:row>28</xdr:row>
                    <xdr:rowOff>123825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6</xdr:col>
                    <xdr:colOff>9525</xdr:colOff>
                    <xdr:row>27</xdr:row>
                    <xdr:rowOff>76200</xdr:rowOff>
                  </from>
                  <to>
                    <xdr:col>7</xdr:col>
                    <xdr:colOff>95250</xdr:colOff>
                    <xdr:row>28</xdr:row>
                    <xdr:rowOff>133350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9</xdr:col>
                    <xdr:colOff>9525</xdr:colOff>
                    <xdr:row>30</xdr:row>
                    <xdr:rowOff>38100</xdr:rowOff>
                  </from>
                  <to>
                    <xdr:col>11</xdr:col>
                    <xdr:colOff>85725</xdr:colOff>
                    <xdr:row>31</xdr:row>
                    <xdr:rowOff>95250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11</xdr:col>
                    <xdr:colOff>95250</xdr:colOff>
                    <xdr:row>30</xdr:row>
                    <xdr:rowOff>38100</xdr:rowOff>
                  </from>
                  <to>
                    <xdr:col>12</xdr:col>
                    <xdr:colOff>238125</xdr:colOff>
                    <xdr:row>31</xdr:row>
                    <xdr:rowOff>95250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12</xdr:col>
                    <xdr:colOff>314325</xdr:colOff>
                    <xdr:row>30</xdr:row>
                    <xdr:rowOff>38100</xdr:rowOff>
                  </from>
                  <to>
                    <xdr:col>13</xdr:col>
                    <xdr:colOff>495300</xdr:colOff>
                    <xdr:row>31</xdr:row>
                    <xdr:rowOff>95250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3</xdr:col>
                    <xdr:colOff>9525</xdr:colOff>
                    <xdr:row>34</xdr:row>
                    <xdr:rowOff>57150</xdr:rowOff>
                  </from>
                  <to>
                    <xdr:col>4</xdr:col>
                    <xdr:colOff>66675</xdr:colOff>
                    <xdr:row>36</xdr:row>
                    <xdr:rowOff>9525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66675</xdr:colOff>
                    <xdr:row>34</xdr:row>
                    <xdr:rowOff>57150</xdr:rowOff>
                  </from>
                  <to>
                    <xdr:col>5</xdr:col>
                    <xdr:colOff>381000</xdr:colOff>
                    <xdr:row>36</xdr:row>
                    <xdr:rowOff>9525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9</xdr:col>
                    <xdr:colOff>9525</xdr:colOff>
                    <xdr:row>34</xdr:row>
                    <xdr:rowOff>66675</xdr:rowOff>
                  </from>
                  <to>
                    <xdr:col>10</xdr:col>
                    <xdr:colOff>219075</xdr:colOff>
                    <xdr:row>36</xdr:row>
                    <xdr:rowOff>19050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10</xdr:col>
                    <xdr:colOff>57150</xdr:colOff>
                    <xdr:row>34</xdr:row>
                    <xdr:rowOff>57150</xdr:rowOff>
                  </from>
                  <to>
                    <xdr:col>11</xdr:col>
                    <xdr:colOff>95250</xdr:colOff>
                    <xdr:row>36</xdr:row>
                    <xdr:rowOff>9525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11</xdr:col>
                    <xdr:colOff>104775</xdr:colOff>
                    <xdr:row>34</xdr:row>
                    <xdr:rowOff>66675</xdr:rowOff>
                  </from>
                  <to>
                    <xdr:col>12</xdr:col>
                    <xdr:colOff>371475</xdr:colOff>
                    <xdr:row>36</xdr:row>
                    <xdr:rowOff>19050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xdr:col>
                    <xdr:colOff>447675</xdr:colOff>
                    <xdr:row>8</xdr:row>
                    <xdr:rowOff>47625</xdr:rowOff>
                  </from>
                  <to>
                    <xdr:col>4</xdr:col>
                    <xdr:colOff>247650</xdr:colOff>
                    <xdr:row>10</xdr:row>
                    <xdr:rowOff>28575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6</xdr:col>
                    <xdr:colOff>285750</xdr:colOff>
                    <xdr:row>14</xdr:row>
                    <xdr:rowOff>57150</xdr:rowOff>
                  </from>
                  <to>
                    <xdr:col>7</xdr:col>
                    <xdr:colOff>85725</xdr:colOff>
                    <xdr:row>16</xdr:row>
                    <xdr:rowOff>47625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219075</xdr:colOff>
                    <xdr:row>14</xdr:row>
                    <xdr:rowOff>57150</xdr:rowOff>
                  </from>
                  <to>
                    <xdr:col>7</xdr:col>
                    <xdr:colOff>647700</xdr:colOff>
                    <xdr:row>16</xdr:row>
                    <xdr:rowOff>38100</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4</xdr:col>
                    <xdr:colOff>9525</xdr:colOff>
                    <xdr:row>10</xdr:row>
                    <xdr:rowOff>57150</xdr:rowOff>
                  </from>
                  <to>
                    <xdr:col>5</xdr:col>
                    <xdr:colOff>219075</xdr:colOff>
                    <xdr:row>12</xdr:row>
                    <xdr:rowOff>38100</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5</xdr:col>
                    <xdr:colOff>209550</xdr:colOff>
                    <xdr:row>10</xdr:row>
                    <xdr:rowOff>66675</xdr:rowOff>
                  </from>
                  <to>
                    <xdr:col>6</xdr:col>
                    <xdr:colOff>495300</xdr:colOff>
                    <xdr:row>12</xdr:row>
                    <xdr:rowOff>47625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7</xdr:col>
                    <xdr:colOff>19050</xdr:colOff>
                    <xdr:row>10</xdr:row>
                    <xdr:rowOff>66675</xdr:rowOff>
                  </from>
                  <to>
                    <xdr:col>7</xdr:col>
                    <xdr:colOff>638175</xdr:colOff>
                    <xdr:row>12</xdr:row>
                    <xdr:rowOff>47625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4</xdr:col>
                    <xdr:colOff>438150</xdr:colOff>
                    <xdr:row>16</xdr:row>
                    <xdr:rowOff>57150</xdr:rowOff>
                  </from>
                  <to>
                    <xdr:col>5</xdr:col>
                    <xdr:colOff>333375</xdr:colOff>
                    <xdr:row>18</xdr:row>
                    <xdr:rowOff>38100</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5</xdr:col>
                    <xdr:colOff>409575</xdr:colOff>
                    <xdr:row>16</xdr:row>
                    <xdr:rowOff>57150</xdr:rowOff>
                  </from>
                  <to>
                    <xdr:col>6</xdr:col>
                    <xdr:colOff>295275</xdr:colOff>
                    <xdr:row>18</xdr:row>
                    <xdr:rowOff>38100</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438150</xdr:colOff>
                    <xdr:row>8</xdr:row>
                    <xdr:rowOff>47625</xdr:rowOff>
                  </from>
                  <to>
                    <xdr:col>5</xdr:col>
                    <xdr:colOff>476250</xdr:colOff>
                    <xdr:row>10</xdr:row>
                    <xdr:rowOff>28575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5</xdr:col>
                    <xdr:colOff>447675</xdr:colOff>
                    <xdr:row>8</xdr:row>
                    <xdr:rowOff>47625</xdr:rowOff>
                  </from>
                  <to>
                    <xdr:col>6</xdr:col>
                    <xdr:colOff>495300</xdr:colOff>
                    <xdr:row>10</xdr:row>
                    <xdr:rowOff>28575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3</xdr:col>
                    <xdr:colOff>9525</xdr:colOff>
                    <xdr:row>38</xdr:row>
                    <xdr:rowOff>57150</xdr:rowOff>
                  </from>
                  <to>
                    <xdr:col>4</xdr:col>
                    <xdr:colOff>66675</xdr:colOff>
                    <xdr:row>40</xdr:row>
                    <xdr:rowOff>9525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66675</xdr:colOff>
                    <xdr:row>38</xdr:row>
                    <xdr:rowOff>57150</xdr:rowOff>
                  </from>
                  <to>
                    <xdr:col>5</xdr:col>
                    <xdr:colOff>381000</xdr:colOff>
                    <xdr:row>40</xdr:row>
                    <xdr:rowOff>9525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9</xdr:col>
                    <xdr:colOff>9525</xdr:colOff>
                    <xdr:row>38</xdr:row>
                    <xdr:rowOff>66675</xdr:rowOff>
                  </from>
                  <to>
                    <xdr:col>10</xdr:col>
                    <xdr:colOff>219075</xdr:colOff>
                    <xdr:row>40</xdr:row>
                    <xdr:rowOff>19050</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10</xdr:col>
                    <xdr:colOff>57150</xdr:colOff>
                    <xdr:row>38</xdr:row>
                    <xdr:rowOff>57150</xdr:rowOff>
                  </from>
                  <to>
                    <xdr:col>11</xdr:col>
                    <xdr:colOff>95250</xdr:colOff>
                    <xdr:row>40</xdr:row>
                    <xdr:rowOff>9525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11</xdr:col>
                    <xdr:colOff>104775</xdr:colOff>
                    <xdr:row>38</xdr:row>
                    <xdr:rowOff>66675</xdr:rowOff>
                  </from>
                  <to>
                    <xdr:col>12</xdr:col>
                    <xdr:colOff>371475</xdr:colOff>
                    <xdr:row>40</xdr:row>
                    <xdr:rowOff>19050</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9525</xdr:colOff>
                    <xdr:row>100</xdr:row>
                    <xdr:rowOff>66675</xdr:rowOff>
                  </from>
                  <to>
                    <xdr:col>5</xdr:col>
                    <xdr:colOff>219075</xdr:colOff>
                    <xdr:row>102</xdr:row>
                    <xdr:rowOff>9525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5</xdr:col>
                    <xdr:colOff>152400</xdr:colOff>
                    <xdr:row>100</xdr:row>
                    <xdr:rowOff>57150</xdr:rowOff>
                  </from>
                  <to>
                    <xdr:col>6</xdr:col>
                    <xdr:colOff>438150</xdr:colOff>
                    <xdr:row>102</xdr:row>
                    <xdr:rowOff>9525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3</xdr:col>
                    <xdr:colOff>19050</xdr:colOff>
                    <xdr:row>30</xdr:row>
                    <xdr:rowOff>57150</xdr:rowOff>
                  </from>
                  <to>
                    <xdr:col>4</xdr:col>
                    <xdr:colOff>76200</xdr:colOff>
                    <xdr:row>31</xdr:row>
                    <xdr:rowOff>114300</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266700</xdr:colOff>
                    <xdr:row>30</xdr:row>
                    <xdr:rowOff>76200</xdr:rowOff>
                  </from>
                  <to>
                    <xdr:col>6</xdr:col>
                    <xdr:colOff>47625</xdr:colOff>
                    <xdr:row>31</xdr:row>
                    <xdr:rowOff>123825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6</xdr:col>
                    <xdr:colOff>9525</xdr:colOff>
                    <xdr:row>30</xdr:row>
                    <xdr:rowOff>76200</xdr:rowOff>
                  </from>
                  <to>
                    <xdr:col>7</xdr:col>
                    <xdr:colOff>95250</xdr:colOff>
                    <xdr:row>31</xdr:row>
                    <xdr:rowOff>133350</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9</xdr:col>
                    <xdr:colOff>9525</xdr:colOff>
                    <xdr:row>27</xdr:row>
                    <xdr:rowOff>38100</xdr:rowOff>
                  </from>
                  <to>
                    <xdr:col>11</xdr:col>
                    <xdr:colOff>419100</xdr:colOff>
                    <xdr:row>28</xdr:row>
                    <xdr:rowOff>95250</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11</xdr:col>
                    <xdr:colOff>238125</xdr:colOff>
                    <xdr:row>27</xdr:row>
                    <xdr:rowOff>38100</xdr:rowOff>
                  </from>
                  <to>
                    <xdr:col>13</xdr:col>
                    <xdr:colOff>276225</xdr:colOff>
                    <xdr:row>28</xdr:row>
                    <xdr:rowOff>95250</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3</xdr:col>
                    <xdr:colOff>19050</xdr:colOff>
                    <xdr:row>86</xdr:row>
                    <xdr:rowOff>57150</xdr:rowOff>
                  </from>
                  <to>
                    <xdr:col>4</xdr:col>
                    <xdr:colOff>76200</xdr:colOff>
                    <xdr:row>87</xdr:row>
                    <xdr:rowOff>114300</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266700</xdr:colOff>
                    <xdr:row>86</xdr:row>
                    <xdr:rowOff>76200</xdr:rowOff>
                  </from>
                  <to>
                    <xdr:col>6</xdr:col>
                    <xdr:colOff>47625</xdr:colOff>
                    <xdr:row>87</xdr:row>
                    <xdr:rowOff>123825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6</xdr:col>
                    <xdr:colOff>9525</xdr:colOff>
                    <xdr:row>86</xdr:row>
                    <xdr:rowOff>76200</xdr:rowOff>
                  </from>
                  <to>
                    <xdr:col>7</xdr:col>
                    <xdr:colOff>95250</xdr:colOff>
                    <xdr:row>87</xdr:row>
                    <xdr:rowOff>133350</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9</xdr:col>
                    <xdr:colOff>9525</xdr:colOff>
                    <xdr:row>89</xdr:row>
                    <xdr:rowOff>38100</xdr:rowOff>
                  </from>
                  <to>
                    <xdr:col>11</xdr:col>
                    <xdr:colOff>85725</xdr:colOff>
                    <xdr:row>90</xdr:row>
                    <xdr:rowOff>95250</xdr:rowOff>
                  </to>
                </anchor>
              </controlPr>
            </control>
          </mc:Choice>
        </mc:AlternateContent>
        <mc:AlternateContent xmlns:mc="http://schemas.openxmlformats.org/markup-compatibility/2006">
          <mc:Choice Requires="x14">
            <control shapeId="24622" r:id="rId49" name="Check Box 46">
              <controlPr defaultSize="0" autoFill="0" autoLine="0" autoPict="0">
                <anchor moveWithCells="1">
                  <from>
                    <xdr:col>11</xdr:col>
                    <xdr:colOff>95250</xdr:colOff>
                    <xdr:row>89</xdr:row>
                    <xdr:rowOff>38100</xdr:rowOff>
                  </from>
                  <to>
                    <xdr:col>12</xdr:col>
                    <xdr:colOff>238125</xdr:colOff>
                    <xdr:row>90</xdr:row>
                    <xdr:rowOff>95250</xdr:rowOff>
                  </to>
                </anchor>
              </controlPr>
            </control>
          </mc:Choice>
        </mc:AlternateContent>
        <mc:AlternateContent xmlns:mc="http://schemas.openxmlformats.org/markup-compatibility/2006">
          <mc:Choice Requires="x14">
            <control shapeId="24623" r:id="rId50" name="Check Box 47">
              <controlPr defaultSize="0" autoFill="0" autoLine="0" autoPict="0">
                <anchor moveWithCells="1">
                  <from>
                    <xdr:col>12</xdr:col>
                    <xdr:colOff>314325</xdr:colOff>
                    <xdr:row>89</xdr:row>
                    <xdr:rowOff>38100</xdr:rowOff>
                  </from>
                  <to>
                    <xdr:col>13</xdr:col>
                    <xdr:colOff>495300</xdr:colOff>
                    <xdr:row>90</xdr:row>
                    <xdr:rowOff>95250</xdr:rowOff>
                  </to>
                </anchor>
              </controlPr>
            </control>
          </mc:Choice>
        </mc:AlternateContent>
        <mc:AlternateContent xmlns:mc="http://schemas.openxmlformats.org/markup-compatibility/2006">
          <mc:Choice Requires="x14">
            <control shapeId="24624" r:id="rId51" name="Check Box 48">
              <controlPr defaultSize="0" autoFill="0" autoLine="0" autoPict="0">
                <anchor moveWithCells="1">
                  <from>
                    <xdr:col>3</xdr:col>
                    <xdr:colOff>19050</xdr:colOff>
                    <xdr:row>89</xdr:row>
                    <xdr:rowOff>57150</xdr:rowOff>
                  </from>
                  <to>
                    <xdr:col>4</xdr:col>
                    <xdr:colOff>76200</xdr:colOff>
                    <xdr:row>90</xdr:row>
                    <xdr:rowOff>114300</xdr:rowOff>
                  </to>
                </anchor>
              </controlPr>
            </control>
          </mc:Choice>
        </mc:AlternateContent>
        <mc:AlternateContent xmlns:mc="http://schemas.openxmlformats.org/markup-compatibility/2006">
          <mc:Choice Requires="x14">
            <control shapeId="24625" r:id="rId52" name="Check Box 49">
              <controlPr defaultSize="0" autoFill="0" autoLine="0" autoPict="0">
                <anchor moveWithCells="1">
                  <from>
                    <xdr:col>4</xdr:col>
                    <xdr:colOff>266700</xdr:colOff>
                    <xdr:row>89</xdr:row>
                    <xdr:rowOff>76200</xdr:rowOff>
                  </from>
                  <to>
                    <xdr:col>6</xdr:col>
                    <xdr:colOff>47625</xdr:colOff>
                    <xdr:row>90</xdr:row>
                    <xdr:rowOff>123825</xdr:rowOff>
                  </to>
                </anchor>
              </controlPr>
            </control>
          </mc:Choice>
        </mc:AlternateContent>
        <mc:AlternateContent xmlns:mc="http://schemas.openxmlformats.org/markup-compatibility/2006">
          <mc:Choice Requires="x14">
            <control shapeId="24626" r:id="rId53" name="Check Box 50">
              <controlPr defaultSize="0" autoFill="0" autoLine="0" autoPict="0">
                <anchor moveWithCells="1">
                  <from>
                    <xdr:col>6</xdr:col>
                    <xdr:colOff>9525</xdr:colOff>
                    <xdr:row>89</xdr:row>
                    <xdr:rowOff>76200</xdr:rowOff>
                  </from>
                  <to>
                    <xdr:col>7</xdr:col>
                    <xdr:colOff>95250</xdr:colOff>
                    <xdr:row>90</xdr:row>
                    <xdr:rowOff>133350</xdr:rowOff>
                  </to>
                </anchor>
              </controlPr>
            </control>
          </mc:Choice>
        </mc:AlternateContent>
        <mc:AlternateContent xmlns:mc="http://schemas.openxmlformats.org/markup-compatibility/2006">
          <mc:Choice Requires="x14">
            <control shapeId="24627" r:id="rId54" name="Check Box 51">
              <controlPr defaultSize="0" autoFill="0" autoLine="0" autoPict="0">
                <anchor moveWithCells="1">
                  <from>
                    <xdr:col>9</xdr:col>
                    <xdr:colOff>9525</xdr:colOff>
                    <xdr:row>86</xdr:row>
                    <xdr:rowOff>38100</xdr:rowOff>
                  </from>
                  <to>
                    <xdr:col>11</xdr:col>
                    <xdr:colOff>419100</xdr:colOff>
                    <xdr:row>87</xdr:row>
                    <xdr:rowOff>95250</xdr:rowOff>
                  </to>
                </anchor>
              </controlPr>
            </control>
          </mc:Choice>
        </mc:AlternateContent>
        <mc:AlternateContent xmlns:mc="http://schemas.openxmlformats.org/markup-compatibility/2006">
          <mc:Choice Requires="x14">
            <control shapeId="24628" r:id="rId55" name="Check Box 52">
              <controlPr defaultSize="0" autoFill="0" autoLine="0" autoPict="0">
                <anchor moveWithCells="1">
                  <from>
                    <xdr:col>11</xdr:col>
                    <xdr:colOff>238125</xdr:colOff>
                    <xdr:row>86</xdr:row>
                    <xdr:rowOff>38100</xdr:rowOff>
                  </from>
                  <to>
                    <xdr:col>13</xdr:col>
                    <xdr:colOff>276225</xdr:colOff>
                    <xdr:row>87</xdr:row>
                    <xdr:rowOff>95250</xdr:rowOff>
                  </to>
                </anchor>
              </controlPr>
            </control>
          </mc:Choice>
        </mc:AlternateContent>
        <mc:AlternateContent xmlns:mc="http://schemas.openxmlformats.org/markup-compatibility/2006">
          <mc:Choice Requires="x14">
            <control shapeId="24629" r:id="rId56" name="Check Box 53">
              <controlPr defaultSize="0" autoFill="0" autoLine="0" autoPict="0">
                <anchor moveWithCells="1">
                  <from>
                    <xdr:col>4</xdr:col>
                    <xdr:colOff>19050</xdr:colOff>
                    <xdr:row>106</xdr:row>
                    <xdr:rowOff>66675</xdr:rowOff>
                  </from>
                  <to>
                    <xdr:col>5</xdr:col>
                    <xdr:colOff>228600</xdr:colOff>
                    <xdr:row>108</xdr:row>
                    <xdr:rowOff>38100</xdr:rowOff>
                  </to>
                </anchor>
              </controlPr>
            </control>
          </mc:Choice>
        </mc:AlternateContent>
        <mc:AlternateContent xmlns:mc="http://schemas.openxmlformats.org/markup-compatibility/2006">
          <mc:Choice Requires="x14">
            <control shapeId="24630" r:id="rId57" name="Check Box 54">
              <controlPr defaultSize="0" autoFill="0" autoLine="0" autoPict="0">
                <anchor moveWithCells="1">
                  <from>
                    <xdr:col>5</xdr:col>
                    <xdr:colOff>200025</xdr:colOff>
                    <xdr:row>106</xdr:row>
                    <xdr:rowOff>66675</xdr:rowOff>
                  </from>
                  <to>
                    <xdr:col>7</xdr:col>
                    <xdr:colOff>66675</xdr:colOff>
                    <xdr:row>108</xdr:row>
                    <xdr:rowOff>38100</xdr:rowOff>
                  </to>
                </anchor>
              </controlPr>
            </control>
          </mc:Choice>
        </mc:AlternateContent>
        <mc:AlternateContent xmlns:mc="http://schemas.openxmlformats.org/markup-compatibility/2006">
          <mc:Choice Requires="x14">
            <control shapeId="24631" r:id="rId58" name="Check Box 55">
              <controlPr defaultSize="0" autoFill="0" autoLine="0" autoPict="0">
                <anchor moveWithCells="1">
                  <from>
                    <xdr:col>7</xdr:col>
                    <xdr:colOff>219075</xdr:colOff>
                    <xdr:row>106</xdr:row>
                    <xdr:rowOff>66675</xdr:rowOff>
                  </from>
                  <to>
                    <xdr:col>8</xdr:col>
                    <xdr:colOff>209550</xdr:colOff>
                    <xdr:row>108</xdr:row>
                    <xdr:rowOff>38100</xdr:rowOff>
                  </to>
                </anchor>
              </controlPr>
            </control>
          </mc:Choice>
        </mc:AlternateContent>
        <mc:AlternateContent xmlns:mc="http://schemas.openxmlformats.org/markup-compatibility/2006">
          <mc:Choice Requires="x14">
            <control shapeId="24632" r:id="rId59" name="Check Box 56">
              <controlPr defaultSize="0" autoFill="0" autoLine="0" autoPict="0">
                <anchor moveWithCells="1">
                  <from>
                    <xdr:col>8</xdr:col>
                    <xdr:colOff>352425</xdr:colOff>
                    <xdr:row>106</xdr:row>
                    <xdr:rowOff>66675</xdr:rowOff>
                  </from>
                  <to>
                    <xdr:col>9</xdr:col>
                    <xdr:colOff>495300</xdr:colOff>
                    <xdr:row>108</xdr:row>
                    <xdr:rowOff>38100</xdr:rowOff>
                  </to>
                </anchor>
              </controlPr>
            </control>
          </mc:Choice>
        </mc:AlternateContent>
        <mc:AlternateContent xmlns:mc="http://schemas.openxmlformats.org/markup-compatibility/2006">
          <mc:Choice Requires="x14">
            <control shapeId="24633" r:id="rId60" name="Check Box 57">
              <controlPr defaultSize="0" autoFill="0" autoLine="0" autoPict="0">
                <anchor moveWithCells="1">
                  <from>
                    <xdr:col>9</xdr:col>
                    <xdr:colOff>419100</xdr:colOff>
                    <xdr:row>106</xdr:row>
                    <xdr:rowOff>66675</xdr:rowOff>
                  </from>
                  <to>
                    <xdr:col>10</xdr:col>
                    <xdr:colOff>409575</xdr:colOff>
                    <xdr:row>108</xdr:row>
                    <xdr:rowOff>38100</xdr:rowOff>
                  </to>
                </anchor>
              </controlPr>
            </control>
          </mc:Choice>
        </mc:AlternateContent>
        <mc:AlternateContent xmlns:mc="http://schemas.openxmlformats.org/markup-compatibility/2006">
          <mc:Choice Requires="x14">
            <control shapeId="24634" r:id="rId61" name="Check Box 58">
              <controlPr defaultSize="0" autoFill="0" autoLine="0" autoPict="0">
                <anchor moveWithCells="1">
                  <from>
                    <xdr:col>4</xdr:col>
                    <xdr:colOff>19050</xdr:colOff>
                    <xdr:row>113</xdr:row>
                    <xdr:rowOff>76200</xdr:rowOff>
                  </from>
                  <to>
                    <xdr:col>6</xdr:col>
                    <xdr:colOff>95250</xdr:colOff>
                    <xdr:row>115</xdr:row>
                    <xdr:rowOff>28575</xdr:rowOff>
                  </to>
                </anchor>
              </controlPr>
            </control>
          </mc:Choice>
        </mc:AlternateContent>
        <mc:AlternateContent xmlns:mc="http://schemas.openxmlformats.org/markup-compatibility/2006">
          <mc:Choice Requires="x14">
            <control shapeId="24635" r:id="rId62" name="Check Box 59">
              <controlPr defaultSize="0" autoFill="0" autoLine="0" autoPict="0">
                <anchor moveWithCells="1">
                  <from>
                    <xdr:col>6</xdr:col>
                    <xdr:colOff>152400</xdr:colOff>
                    <xdr:row>113</xdr:row>
                    <xdr:rowOff>76200</xdr:rowOff>
                  </from>
                  <to>
                    <xdr:col>7</xdr:col>
                    <xdr:colOff>676275</xdr:colOff>
                    <xdr:row>115</xdr:row>
                    <xdr:rowOff>28575</xdr:rowOff>
                  </to>
                </anchor>
              </controlPr>
            </control>
          </mc:Choice>
        </mc:AlternateContent>
        <mc:AlternateContent xmlns:mc="http://schemas.openxmlformats.org/markup-compatibility/2006">
          <mc:Choice Requires="x14">
            <control shapeId="24636" r:id="rId63" name="Check Box 60">
              <controlPr defaultSize="0" autoFill="0" autoLine="0" autoPict="0">
                <anchor moveWithCells="1">
                  <from>
                    <xdr:col>8</xdr:col>
                    <xdr:colOff>142875</xdr:colOff>
                    <xdr:row>113</xdr:row>
                    <xdr:rowOff>76200</xdr:rowOff>
                  </from>
                  <to>
                    <xdr:col>10</xdr:col>
                    <xdr:colOff>419100</xdr:colOff>
                    <xdr:row>115</xdr:row>
                    <xdr:rowOff>28575</xdr:rowOff>
                  </to>
                </anchor>
              </controlPr>
            </control>
          </mc:Choice>
        </mc:AlternateContent>
        <mc:AlternateContent xmlns:mc="http://schemas.openxmlformats.org/markup-compatibility/2006">
          <mc:Choice Requires="x14">
            <control shapeId="24637" r:id="rId64" name="Check Box 61">
              <controlPr defaultSize="0" autoFill="0" autoLine="0" autoPict="0">
                <anchor moveWithCells="1">
                  <from>
                    <xdr:col>10</xdr:col>
                    <xdr:colOff>400050</xdr:colOff>
                    <xdr:row>113</xdr:row>
                    <xdr:rowOff>76200</xdr:rowOff>
                  </from>
                  <to>
                    <xdr:col>12</xdr:col>
                    <xdr:colOff>438150</xdr:colOff>
                    <xdr:row>115</xdr:row>
                    <xdr:rowOff>28575</xdr:rowOff>
                  </to>
                </anchor>
              </controlPr>
            </control>
          </mc:Choice>
        </mc:AlternateContent>
        <mc:AlternateContent xmlns:mc="http://schemas.openxmlformats.org/markup-compatibility/2006">
          <mc:Choice Requires="x14">
            <control shapeId="24638" r:id="rId65" name="Check Box 62">
              <controlPr defaultSize="0" autoFill="0" autoLine="0" autoPict="0">
                <anchor moveWithCells="1">
                  <from>
                    <xdr:col>4</xdr:col>
                    <xdr:colOff>9525</xdr:colOff>
                    <xdr:row>115</xdr:row>
                    <xdr:rowOff>57150</xdr:rowOff>
                  </from>
                  <to>
                    <xdr:col>6</xdr:col>
                    <xdr:colOff>85725</xdr:colOff>
                    <xdr:row>117</xdr:row>
                    <xdr:rowOff>9525</xdr:rowOff>
                  </to>
                </anchor>
              </controlPr>
            </control>
          </mc:Choice>
        </mc:AlternateContent>
        <mc:AlternateContent xmlns:mc="http://schemas.openxmlformats.org/markup-compatibility/2006">
          <mc:Choice Requires="x14">
            <control shapeId="24639" r:id="rId66" name="Check Box 63">
              <controlPr defaultSize="0" autoFill="0" autoLine="0" autoPict="0">
                <anchor moveWithCells="1">
                  <from>
                    <xdr:col>6</xdr:col>
                    <xdr:colOff>152400</xdr:colOff>
                    <xdr:row>115</xdr:row>
                    <xdr:rowOff>47625</xdr:rowOff>
                  </from>
                  <to>
                    <xdr:col>7</xdr:col>
                    <xdr:colOff>85725</xdr:colOff>
                    <xdr:row>117</xdr:row>
                    <xdr:rowOff>0</xdr:rowOff>
                  </to>
                </anchor>
              </controlPr>
            </control>
          </mc:Choice>
        </mc:AlternateContent>
        <mc:AlternateContent xmlns:mc="http://schemas.openxmlformats.org/markup-compatibility/2006">
          <mc:Choice Requires="x14">
            <control shapeId="24640" r:id="rId67" name="Check Box 64">
              <controlPr defaultSize="0" autoFill="0" autoLine="0" autoPict="0">
                <anchor moveWithCells="1">
                  <from>
                    <xdr:col>8</xdr:col>
                    <xdr:colOff>66675</xdr:colOff>
                    <xdr:row>122</xdr:row>
                    <xdr:rowOff>123825</xdr:rowOff>
                  </from>
                  <to>
                    <xdr:col>8</xdr:col>
                    <xdr:colOff>533400</xdr:colOff>
                    <xdr:row>124</xdr:row>
                    <xdr:rowOff>9525</xdr:rowOff>
                  </to>
                </anchor>
              </controlPr>
            </control>
          </mc:Choice>
        </mc:AlternateContent>
        <mc:AlternateContent xmlns:mc="http://schemas.openxmlformats.org/markup-compatibility/2006">
          <mc:Choice Requires="x14">
            <control shapeId="24641" r:id="rId68" name="Check Box 65">
              <controlPr defaultSize="0" autoFill="0" autoLine="0" autoPict="0">
                <anchor moveWithCells="1">
                  <from>
                    <xdr:col>9</xdr:col>
                    <xdr:colOff>0</xdr:colOff>
                    <xdr:row>122</xdr:row>
                    <xdr:rowOff>123825</xdr:rowOff>
                  </from>
                  <to>
                    <xdr:col>9</xdr:col>
                    <xdr:colOff>485775</xdr:colOff>
                    <xdr:row>124</xdr:row>
                    <xdr:rowOff>9525</xdr:rowOff>
                  </to>
                </anchor>
              </controlPr>
            </control>
          </mc:Choice>
        </mc:AlternateContent>
        <mc:AlternateContent xmlns:mc="http://schemas.openxmlformats.org/markup-compatibility/2006">
          <mc:Choice Requires="x14">
            <control shapeId="24642" r:id="rId69" name="Check Box 66">
              <controlPr defaultSize="0" autoFill="0" autoLine="0" autoPict="0">
                <anchor moveWithCells="1">
                  <from>
                    <xdr:col>8</xdr:col>
                    <xdr:colOff>66675</xdr:colOff>
                    <xdr:row>123</xdr:row>
                    <xdr:rowOff>123825</xdr:rowOff>
                  </from>
                  <to>
                    <xdr:col>8</xdr:col>
                    <xdr:colOff>533400</xdr:colOff>
                    <xdr:row>125</xdr:row>
                    <xdr:rowOff>9525</xdr:rowOff>
                  </to>
                </anchor>
              </controlPr>
            </control>
          </mc:Choice>
        </mc:AlternateContent>
        <mc:AlternateContent xmlns:mc="http://schemas.openxmlformats.org/markup-compatibility/2006">
          <mc:Choice Requires="x14">
            <control shapeId="24643" r:id="rId70" name="Check Box 67">
              <controlPr defaultSize="0" autoFill="0" autoLine="0" autoPict="0">
                <anchor moveWithCells="1">
                  <from>
                    <xdr:col>8</xdr:col>
                    <xdr:colOff>66675</xdr:colOff>
                    <xdr:row>124</xdr:row>
                    <xdr:rowOff>123825</xdr:rowOff>
                  </from>
                  <to>
                    <xdr:col>8</xdr:col>
                    <xdr:colOff>533400</xdr:colOff>
                    <xdr:row>126</xdr:row>
                    <xdr:rowOff>9525</xdr:rowOff>
                  </to>
                </anchor>
              </controlPr>
            </control>
          </mc:Choice>
        </mc:AlternateContent>
        <mc:AlternateContent xmlns:mc="http://schemas.openxmlformats.org/markup-compatibility/2006">
          <mc:Choice Requires="x14">
            <control shapeId="24644" r:id="rId71" name="Check Box 68">
              <controlPr defaultSize="0" autoFill="0" autoLine="0" autoPict="0">
                <anchor moveWithCells="1">
                  <from>
                    <xdr:col>9</xdr:col>
                    <xdr:colOff>0</xdr:colOff>
                    <xdr:row>123</xdr:row>
                    <xdr:rowOff>123825</xdr:rowOff>
                  </from>
                  <to>
                    <xdr:col>9</xdr:col>
                    <xdr:colOff>485775</xdr:colOff>
                    <xdr:row>125</xdr:row>
                    <xdr:rowOff>9525</xdr:rowOff>
                  </to>
                </anchor>
              </controlPr>
            </control>
          </mc:Choice>
        </mc:AlternateContent>
        <mc:AlternateContent xmlns:mc="http://schemas.openxmlformats.org/markup-compatibility/2006">
          <mc:Choice Requires="x14">
            <control shapeId="24645" r:id="rId72" name="Check Box 69">
              <controlPr defaultSize="0" autoFill="0" autoLine="0" autoPict="0">
                <anchor moveWithCells="1">
                  <from>
                    <xdr:col>9</xdr:col>
                    <xdr:colOff>0</xdr:colOff>
                    <xdr:row>124</xdr:row>
                    <xdr:rowOff>133350</xdr:rowOff>
                  </from>
                  <to>
                    <xdr:col>9</xdr:col>
                    <xdr:colOff>495300</xdr:colOff>
                    <xdr:row>126</xdr:row>
                    <xdr:rowOff>19050</xdr:rowOff>
                  </to>
                </anchor>
              </controlPr>
            </control>
          </mc:Choice>
        </mc:AlternateContent>
        <mc:AlternateContent xmlns:mc="http://schemas.openxmlformats.org/markup-compatibility/2006">
          <mc:Choice Requires="x14">
            <control shapeId="24646" r:id="rId73" name="Check Box 70">
              <controlPr defaultSize="0" autoFill="0" autoLine="0" autoPict="0">
                <anchor moveWithCells="1">
                  <from>
                    <xdr:col>9</xdr:col>
                    <xdr:colOff>219075</xdr:colOff>
                    <xdr:row>144</xdr:row>
                    <xdr:rowOff>0</xdr:rowOff>
                  </from>
                  <to>
                    <xdr:col>10</xdr:col>
                    <xdr:colOff>161925</xdr:colOff>
                    <xdr:row>145</xdr:row>
                    <xdr:rowOff>28575</xdr:rowOff>
                  </to>
                </anchor>
              </controlPr>
            </control>
          </mc:Choice>
        </mc:AlternateContent>
        <mc:AlternateContent xmlns:mc="http://schemas.openxmlformats.org/markup-compatibility/2006">
          <mc:Choice Requires="x14">
            <control shapeId="24647" r:id="rId74" name="Check Box 71">
              <controlPr defaultSize="0" autoFill="0" autoLine="0" autoPict="0">
                <anchor moveWithCells="1">
                  <from>
                    <xdr:col>10</xdr:col>
                    <xdr:colOff>276225</xdr:colOff>
                    <xdr:row>144</xdr:row>
                    <xdr:rowOff>0</xdr:rowOff>
                  </from>
                  <to>
                    <xdr:col>11</xdr:col>
                    <xdr:colOff>123825</xdr:colOff>
                    <xdr:row>145</xdr:row>
                    <xdr:rowOff>28575</xdr:rowOff>
                  </to>
                </anchor>
              </controlPr>
            </control>
          </mc:Choice>
        </mc:AlternateContent>
        <mc:AlternateContent xmlns:mc="http://schemas.openxmlformats.org/markup-compatibility/2006">
          <mc:Choice Requires="x14">
            <control shapeId="24648" r:id="rId75" name="Check Box 72">
              <controlPr defaultSize="0" autoFill="0" autoLine="0" autoPict="0">
                <anchor moveWithCells="1">
                  <from>
                    <xdr:col>11</xdr:col>
                    <xdr:colOff>257175</xdr:colOff>
                    <xdr:row>144</xdr:row>
                    <xdr:rowOff>0</xdr:rowOff>
                  </from>
                  <to>
                    <xdr:col>13</xdr:col>
                    <xdr:colOff>371475</xdr:colOff>
                    <xdr:row>145</xdr:row>
                    <xdr:rowOff>28575</xdr:rowOff>
                  </to>
                </anchor>
              </controlPr>
            </control>
          </mc:Choice>
        </mc:AlternateContent>
        <mc:AlternateContent xmlns:mc="http://schemas.openxmlformats.org/markup-compatibility/2006">
          <mc:Choice Requires="x14">
            <control shapeId="24649" r:id="rId76" name="Check Box 73">
              <controlPr defaultSize="0" autoFill="0" autoLine="0" autoPict="0">
                <anchor moveWithCells="1">
                  <from>
                    <xdr:col>8</xdr:col>
                    <xdr:colOff>57150</xdr:colOff>
                    <xdr:row>127</xdr:row>
                    <xdr:rowOff>0</xdr:rowOff>
                  </from>
                  <to>
                    <xdr:col>8</xdr:col>
                    <xdr:colOff>542925</xdr:colOff>
                    <xdr:row>128</xdr:row>
                    <xdr:rowOff>28575</xdr:rowOff>
                  </to>
                </anchor>
              </controlPr>
            </control>
          </mc:Choice>
        </mc:AlternateContent>
        <mc:AlternateContent xmlns:mc="http://schemas.openxmlformats.org/markup-compatibility/2006">
          <mc:Choice Requires="x14">
            <control shapeId="24650" r:id="rId77" name="Check Box 74">
              <controlPr defaultSize="0" autoFill="0" autoLine="0" autoPict="0">
                <anchor moveWithCells="1">
                  <from>
                    <xdr:col>9</xdr:col>
                    <xdr:colOff>85725</xdr:colOff>
                    <xdr:row>127</xdr:row>
                    <xdr:rowOff>0</xdr:rowOff>
                  </from>
                  <to>
                    <xdr:col>10</xdr:col>
                    <xdr:colOff>76200</xdr:colOff>
                    <xdr:row>128</xdr:row>
                    <xdr:rowOff>28575</xdr:rowOff>
                  </to>
                </anchor>
              </controlPr>
            </control>
          </mc:Choice>
        </mc:AlternateContent>
        <mc:AlternateContent xmlns:mc="http://schemas.openxmlformats.org/markup-compatibility/2006">
          <mc:Choice Requires="x14">
            <control shapeId="24651" r:id="rId78" name="Check Box 75">
              <controlPr defaultSize="0" autoFill="0" autoLine="0" autoPict="0">
                <anchor moveWithCells="1">
                  <from>
                    <xdr:col>8</xdr:col>
                    <xdr:colOff>485775</xdr:colOff>
                    <xdr:row>128</xdr:row>
                    <xdr:rowOff>19050</xdr:rowOff>
                  </from>
                  <to>
                    <xdr:col>9</xdr:col>
                    <xdr:colOff>400050</xdr:colOff>
                    <xdr:row>130</xdr:row>
                    <xdr:rowOff>19050</xdr:rowOff>
                  </to>
                </anchor>
              </controlPr>
            </control>
          </mc:Choice>
        </mc:AlternateContent>
        <mc:AlternateContent xmlns:mc="http://schemas.openxmlformats.org/markup-compatibility/2006">
          <mc:Choice Requires="x14">
            <control shapeId="24652" r:id="rId79" name="Check Box 76">
              <controlPr defaultSize="0" autoFill="0" autoLine="0" autoPict="0">
                <anchor moveWithCells="1">
                  <from>
                    <xdr:col>9</xdr:col>
                    <xdr:colOff>438150</xdr:colOff>
                    <xdr:row>128</xdr:row>
                    <xdr:rowOff>19050</xdr:rowOff>
                  </from>
                  <to>
                    <xdr:col>10</xdr:col>
                    <xdr:colOff>333375</xdr:colOff>
                    <xdr:row>130</xdr:row>
                    <xdr:rowOff>19050</xdr:rowOff>
                  </to>
                </anchor>
              </controlPr>
            </control>
          </mc:Choice>
        </mc:AlternateContent>
        <mc:AlternateContent xmlns:mc="http://schemas.openxmlformats.org/markup-compatibility/2006">
          <mc:Choice Requires="x14">
            <control shapeId="24653" r:id="rId80" name="Check Box 77">
              <controlPr defaultSize="0" autoFill="0" autoLine="0" autoPict="0">
                <anchor moveWithCells="1">
                  <from>
                    <xdr:col>4</xdr:col>
                    <xdr:colOff>438150</xdr:colOff>
                    <xdr:row>20</xdr:row>
                    <xdr:rowOff>57150</xdr:rowOff>
                  </from>
                  <to>
                    <xdr:col>5</xdr:col>
                    <xdr:colOff>333375</xdr:colOff>
                    <xdr:row>22</xdr:row>
                    <xdr:rowOff>0</xdr:rowOff>
                  </to>
                </anchor>
              </controlPr>
            </control>
          </mc:Choice>
        </mc:AlternateContent>
        <mc:AlternateContent xmlns:mc="http://schemas.openxmlformats.org/markup-compatibility/2006">
          <mc:Choice Requires="x14">
            <control shapeId="24654" r:id="rId81" name="Check Box 78">
              <controlPr defaultSize="0" autoFill="0" autoLine="0" autoPict="0">
                <anchor moveWithCells="1">
                  <from>
                    <xdr:col>5</xdr:col>
                    <xdr:colOff>409575</xdr:colOff>
                    <xdr:row>20</xdr:row>
                    <xdr:rowOff>57150</xdr:rowOff>
                  </from>
                  <to>
                    <xdr:col>6</xdr:col>
                    <xdr:colOff>295275</xdr:colOff>
                    <xdr:row>22</xdr:row>
                    <xdr:rowOff>0</xdr:rowOff>
                  </to>
                </anchor>
              </controlPr>
            </control>
          </mc:Choice>
        </mc:AlternateContent>
        <mc:AlternateContent xmlns:mc="http://schemas.openxmlformats.org/markup-compatibility/2006">
          <mc:Choice Requires="x14">
            <control shapeId="24655" r:id="rId82" name="Check Box 79">
              <controlPr defaultSize="0" autoFill="0" autoLine="0" autoPict="0">
                <anchor moveWithCells="1">
                  <from>
                    <xdr:col>1</xdr:col>
                    <xdr:colOff>323850</xdr:colOff>
                    <xdr:row>128</xdr:row>
                    <xdr:rowOff>19050</xdr:rowOff>
                  </from>
                  <to>
                    <xdr:col>3</xdr:col>
                    <xdr:colOff>238125</xdr:colOff>
                    <xdr:row>130</xdr:row>
                    <xdr:rowOff>19050</xdr:rowOff>
                  </to>
                </anchor>
              </controlPr>
            </control>
          </mc:Choice>
        </mc:AlternateContent>
        <mc:AlternateContent xmlns:mc="http://schemas.openxmlformats.org/markup-compatibility/2006">
          <mc:Choice Requires="x14">
            <control shapeId="24656" r:id="rId83" name="Check Box 80">
              <controlPr defaultSize="0" autoFill="0" autoLine="0" autoPict="0">
                <anchor moveWithCells="1">
                  <from>
                    <xdr:col>1</xdr:col>
                    <xdr:colOff>323850</xdr:colOff>
                    <xdr:row>132</xdr:row>
                    <xdr:rowOff>123825</xdr:rowOff>
                  </from>
                  <to>
                    <xdr:col>3</xdr:col>
                    <xdr:colOff>419100</xdr:colOff>
                    <xdr:row>134</xdr:row>
                    <xdr:rowOff>9525</xdr:rowOff>
                  </to>
                </anchor>
              </controlPr>
            </control>
          </mc:Choice>
        </mc:AlternateContent>
        <mc:AlternateContent xmlns:mc="http://schemas.openxmlformats.org/markup-compatibility/2006">
          <mc:Choice Requires="x14">
            <control shapeId="24657" r:id="rId84" name="Check Box 81">
              <controlPr defaultSize="0" autoFill="0" autoLine="0" autoPict="0">
                <anchor moveWithCells="1">
                  <from>
                    <xdr:col>3</xdr:col>
                    <xdr:colOff>476250</xdr:colOff>
                    <xdr:row>132</xdr:row>
                    <xdr:rowOff>123825</xdr:rowOff>
                  </from>
                  <to>
                    <xdr:col>5</xdr:col>
                    <xdr:colOff>419100</xdr:colOff>
                    <xdr:row>134</xdr:row>
                    <xdr:rowOff>9525</xdr:rowOff>
                  </to>
                </anchor>
              </controlPr>
            </control>
          </mc:Choice>
        </mc:AlternateContent>
        <mc:AlternateContent xmlns:mc="http://schemas.openxmlformats.org/markup-compatibility/2006">
          <mc:Choice Requires="x14">
            <control shapeId="24658" r:id="rId85" name="Check Box 82">
              <controlPr defaultSize="0" autoFill="0" autoLine="0" autoPict="0">
                <anchor moveWithCells="1">
                  <from>
                    <xdr:col>4</xdr:col>
                    <xdr:colOff>19050</xdr:colOff>
                    <xdr:row>108</xdr:row>
                    <xdr:rowOff>104775</xdr:rowOff>
                  </from>
                  <to>
                    <xdr:col>5</xdr:col>
                    <xdr:colOff>228600</xdr:colOff>
                    <xdr:row>110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9"/>
  <sheetViews>
    <sheetView view="pageBreakPreview" zoomScale="130" zoomScaleNormal="100" zoomScaleSheetLayoutView="130" workbookViewId="0">
      <pane ySplit="6" topLeftCell="A27" activePane="bottomLeft" state="frozen"/>
      <selection pane="bottomLeft"/>
    </sheetView>
  </sheetViews>
  <sheetFormatPr defaultRowHeight="12.75" x14ac:dyDescent="0.2"/>
  <cols>
    <col min="1" max="1" width="11.7109375" customWidth="1"/>
    <col min="2" max="2" width="8.5703125" customWidth="1"/>
    <col min="3" max="4" width="8.7109375" style="62" customWidth="1"/>
    <col min="5" max="8" width="7.7109375" customWidth="1"/>
    <col min="9" max="9" width="28.42578125" customWidth="1"/>
  </cols>
  <sheetData>
    <row r="1" spans="1:13" x14ac:dyDescent="0.2">
      <c r="A1" s="2" t="s">
        <v>0</v>
      </c>
      <c r="B1" s="584">
        <f>'Section 1 - Overall'!D8</f>
        <v>0</v>
      </c>
      <c r="C1" s="584"/>
      <c r="D1" s="584"/>
      <c r="F1" s="587" t="s">
        <v>1</v>
      </c>
      <c r="G1" s="587"/>
      <c r="H1" s="415" t="str">
        <f>'Section 1 - Overall'!K8</f>
        <v>Ken Starling</v>
      </c>
      <c r="I1" s="415"/>
    </row>
    <row r="2" spans="1:13" x14ac:dyDescent="0.2">
      <c r="A2" s="2" t="s">
        <v>2</v>
      </c>
      <c r="B2" s="585">
        <f>'Section 1 - Overall'!D9</f>
        <v>0</v>
      </c>
      <c r="C2" s="585"/>
      <c r="D2" s="585"/>
      <c r="F2" s="587" t="s">
        <v>3</v>
      </c>
      <c r="G2" s="587"/>
      <c r="H2" s="586">
        <f>'Section 1 - Overall'!K9</f>
        <v>0</v>
      </c>
      <c r="I2" s="586"/>
      <c r="L2" s="13"/>
      <c r="M2" s="92"/>
    </row>
    <row r="3" spans="1:13" ht="13.5" thickBot="1" x14ac:dyDescent="0.25">
      <c r="A3" s="403"/>
      <c r="B3" s="403"/>
      <c r="C3" s="403"/>
      <c r="D3" s="403"/>
      <c r="E3" s="403"/>
      <c r="F3" s="403"/>
      <c r="G3" s="403"/>
      <c r="H3" s="403"/>
      <c r="I3" s="403"/>
    </row>
    <row r="4" spans="1:13" ht="15" customHeight="1" x14ac:dyDescent="0.2">
      <c r="A4" s="574" t="s">
        <v>31</v>
      </c>
      <c r="B4" s="575"/>
      <c r="C4" s="575"/>
      <c r="D4" s="575"/>
      <c r="E4" s="575"/>
      <c r="F4" s="575"/>
      <c r="G4" s="575"/>
      <c r="H4" s="575"/>
      <c r="I4" s="576"/>
    </row>
    <row r="5" spans="1:13" s="25" customFormat="1" ht="25.5" x14ac:dyDescent="0.2">
      <c r="A5" s="580" t="s">
        <v>29</v>
      </c>
      <c r="B5" s="27" t="s">
        <v>65</v>
      </c>
      <c r="C5" s="58" t="s">
        <v>17</v>
      </c>
      <c r="D5" s="58" t="s">
        <v>15</v>
      </c>
      <c r="E5" s="577" t="s">
        <v>66</v>
      </c>
      <c r="F5" s="577"/>
      <c r="G5" s="577" t="s">
        <v>57</v>
      </c>
      <c r="H5" s="577"/>
      <c r="I5" s="578" t="s">
        <v>30</v>
      </c>
    </row>
    <row r="6" spans="1:13" ht="15" customHeight="1" x14ac:dyDescent="0.2">
      <c r="A6" s="581"/>
      <c r="B6" s="23" t="s">
        <v>67</v>
      </c>
      <c r="C6" s="59" t="s">
        <v>63</v>
      </c>
      <c r="D6" s="59" t="s">
        <v>63</v>
      </c>
      <c r="E6" s="18" t="s">
        <v>59</v>
      </c>
      <c r="F6" s="18" t="s">
        <v>60</v>
      </c>
      <c r="G6" s="18" t="s">
        <v>59</v>
      </c>
      <c r="H6" s="18" t="s">
        <v>60</v>
      </c>
      <c r="I6" s="579"/>
    </row>
    <row r="7" spans="1:13" s="25" customFormat="1" x14ac:dyDescent="0.2">
      <c r="A7" s="29"/>
      <c r="B7" s="32"/>
      <c r="C7" s="60"/>
      <c r="D7" s="60"/>
      <c r="E7" s="30"/>
      <c r="F7" s="30"/>
      <c r="G7" s="30"/>
      <c r="H7" s="30"/>
      <c r="I7" s="33"/>
    </row>
    <row r="8" spans="1:13" s="25" customFormat="1" x14ac:dyDescent="0.2">
      <c r="A8" s="93"/>
      <c r="B8" s="34"/>
      <c r="C8" s="75"/>
      <c r="D8" s="75"/>
      <c r="E8" s="35"/>
      <c r="F8" s="35"/>
      <c r="G8" s="35"/>
      <c r="H8" s="35"/>
      <c r="I8" s="57"/>
    </row>
    <row r="9" spans="1:13" s="25" customFormat="1" x14ac:dyDescent="0.2">
      <c r="A9" s="29"/>
      <c r="B9" s="34"/>
      <c r="C9" s="61"/>
      <c r="D9" s="61"/>
      <c r="E9" s="35"/>
      <c r="F9" s="35"/>
      <c r="G9" s="35"/>
      <c r="H9" s="35"/>
      <c r="I9" s="33"/>
    </row>
    <row r="10" spans="1:13" s="25" customFormat="1" x14ac:dyDescent="0.2">
      <c r="A10" s="29"/>
      <c r="B10" s="34"/>
      <c r="C10" s="75"/>
      <c r="D10" s="75"/>
      <c r="E10" s="35"/>
      <c r="F10" s="35"/>
      <c r="G10" s="35"/>
      <c r="H10" s="35"/>
      <c r="I10" s="33"/>
    </row>
    <row r="11" spans="1:13" s="25" customFormat="1" x14ac:dyDescent="0.2">
      <c r="A11" s="29"/>
      <c r="B11" s="34"/>
      <c r="C11" s="75"/>
      <c r="D11" s="75"/>
      <c r="E11" s="35"/>
      <c r="F11" s="35"/>
      <c r="G11" s="35"/>
      <c r="H11" s="35"/>
      <c r="I11" s="33"/>
    </row>
    <row r="12" spans="1:13" s="25" customFormat="1" x14ac:dyDescent="0.2">
      <c r="A12" s="29"/>
      <c r="B12" s="34"/>
      <c r="C12" s="75"/>
      <c r="D12" s="75"/>
      <c r="E12" s="35"/>
      <c r="F12" s="35"/>
      <c r="G12" s="35"/>
      <c r="H12" s="35"/>
      <c r="I12" s="33"/>
    </row>
    <row r="13" spans="1:13" s="25" customFormat="1" x14ac:dyDescent="0.2">
      <c r="A13" s="29"/>
      <c r="B13" s="34"/>
      <c r="C13" s="61"/>
      <c r="D13" s="61"/>
      <c r="E13" s="35"/>
      <c r="F13" s="35"/>
      <c r="G13" s="35"/>
      <c r="H13" s="35"/>
      <c r="I13" s="33"/>
    </row>
    <row r="14" spans="1:13" s="25" customFormat="1" x14ac:dyDescent="0.2">
      <c r="A14" s="29"/>
      <c r="B14" s="34"/>
      <c r="C14" s="61"/>
      <c r="D14" s="61"/>
      <c r="E14" s="35"/>
      <c r="F14" s="35"/>
      <c r="G14" s="35"/>
      <c r="H14" s="35"/>
      <c r="I14" s="33"/>
    </row>
    <row r="15" spans="1:13" s="25" customFormat="1" x14ac:dyDescent="0.2">
      <c r="A15" s="29"/>
      <c r="B15" s="34"/>
      <c r="C15" s="61"/>
      <c r="D15" s="61"/>
      <c r="E15" s="35"/>
      <c r="F15" s="35"/>
      <c r="G15" s="35"/>
      <c r="H15" s="35"/>
      <c r="I15" s="33"/>
    </row>
    <row r="16" spans="1:13" s="25" customFormat="1" x14ac:dyDescent="0.2">
      <c r="A16" s="29"/>
      <c r="B16" s="34"/>
      <c r="C16" s="75"/>
      <c r="D16" s="75"/>
      <c r="E16" s="35"/>
      <c r="F16" s="35"/>
      <c r="G16" s="35"/>
      <c r="H16" s="35"/>
      <c r="I16" s="33"/>
    </row>
    <row r="17" spans="1:9" s="25" customFormat="1" x14ac:dyDescent="0.2">
      <c r="A17" s="29"/>
      <c r="B17" s="34"/>
      <c r="C17" s="61"/>
      <c r="D17" s="61"/>
      <c r="E17" s="35"/>
      <c r="F17" s="35"/>
      <c r="G17" s="35"/>
      <c r="H17" s="35"/>
      <c r="I17" s="33"/>
    </row>
    <row r="18" spans="1:9" s="25" customFormat="1" x14ac:dyDescent="0.2">
      <c r="A18" s="29"/>
      <c r="B18" s="34"/>
      <c r="C18" s="61"/>
      <c r="D18" s="61"/>
      <c r="E18" s="35"/>
      <c r="F18" s="35"/>
      <c r="G18" s="35"/>
      <c r="H18" s="35"/>
      <c r="I18" s="57"/>
    </row>
    <row r="19" spans="1:9" s="25" customFormat="1" x14ac:dyDescent="0.2">
      <c r="A19" s="29"/>
      <c r="B19" s="34"/>
      <c r="C19" s="61"/>
      <c r="D19" s="61"/>
      <c r="E19" s="35"/>
      <c r="F19" s="35"/>
      <c r="G19" s="35"/>
      <c r="H19" s="35"/>
      <c r="I19" s="33"/>
    </row>
    <row r="20" spans="1:9" s="25" customFormat="1" x14ac:dyDescent="0.2">
      <c r="A20" s="29"/>
      <c r="B20" s="34"/>
      <c r="C20" s="61"/>
      <c r="D20" s="61"/>
      <c r="E20" s="35"/>
      <c r="F20" s="35"/>
      <c r="G20" s="35"/>
      <c r="H20" s="35"/>
      <c r="I20" s="33"/>
    </row>
    <row r="21" spans="1:9" s="25" customFormat="1" x14ac:dyDescent="0.2">
      <c r="A21" s="29"/>
      <c r="B21" s="34"/>
      <c r="C21" s="61"/>
      <c r="D21" s="61"/>
      <c r="E21" s="35"/>
      <c r="F21" s="35"/>
      <c r="G21" s="35"/>
      <c r="H21" s="35"/>
      <c r="I21" s="33"/>
    </row>
    <row r="22" spans="1:9" s="25" customFormat="1" x14ac:dyDescent="0.2">
      <c r="A22" s="29"/>
      <c r="B22" s="34"/>
      <c r="C22" s="75"/>
      <c r="D22" s="75"/>
      <c r="E22" s="35"/>
      <c r="F22" s="35"/>
      <c r="G22" s="35"/>
      <c r="H22" s="35"/>
      <c r="I22" s="33"/>
    </row>
    <row r="23" spans="1:9" s="25" customFormat="1" x14ac:dyDescent="0.2">
      <c r="A23" s="29"/>
      <c r="B23" s="34"/>
      <c r="C23" s="61"/>
      <c r="D23" s="61"/>
      <c r="E23" s="35"/>
      <c r="F23" s="35"/>
      <c r="G23" s="35"/>
      <c r="H23" s="35"/>
      <c r="I23" s="33"/>
    </row>
    <row r="24" spans="1:9" s="25" customFormat="1" x14ac:dyDescent="0.2">
      <c r="A24" s="29"/>
      <c r="B24" s="34"/>
      <c r="C24" s="75"/>
      <c r="D24" s="75"/>
      <c r="E24" s="35"/>
      <c r="F24" s="35"/>
      <c r="G24" s="35"/>
      <c r="H24" s="35"/>
      <c r="I24" s="33"/>
    </row>
    <row r="25" spans="1:9" s="25" customFormat="1" x14ac:dyDescent="0.2">
      <c r="A25" s="29"/>
      <c r="B25" s="34"/>
      <c r="C25" s="75"/>
      <c r="D25" s="75"/>
      <c r="E25" s="35"/>
      <c r="F25" s="35"/>
      <c r="G25" s="35"/>
      <c r="H25" s="35"/>
      <c r="I25" s="33"/>
    </row>
    <row r="26" spans="1:9" s="25" customFormat="1" x14ac:dyDescent="0.2">
      <c r="A26" s="29"/>
      <c r="B26" s="34"/>
      <c r="C26" s="75"/>
      <c r="D26" s="75"/>
      <c r="E26" s="35"/>
      <c r="F26" s="35"/>
      <c r="G26" s="35"/>
      <c r="H26" s="35"/>
      <c r="I26" s="33"/>
    </row>
    <row r="27" spans="1:9" s="25" customFormat="1" x14ac:dyDescent="0.2">
      <c r="A27" s="29"/>
      <c r="B27" s="34"/>
      <c r="C27" s="61"/>
      <c r="D27" s="61"/>
      <c r="E27" s="35"/>
      <c r="F27" s="35"/>
      <c r="G27" s="35"/>
      <c r="H27" s="35"/>
      <c r="I27" s="33"/>
    </row>
    <row r="28" spans="1:9" s="25" customFormat="1" x14ac:dyDescent="0.2">
      <c r="A28" s="29"/>
      <c r="B28" s="34"/>
      <c r="C28" s="75"/>
      <c r="D28" s="75"/>
      <c r="E28" s="35"/>
      <c r="F28" s="35"/>
      <c r="G28" s="35"/>
      <c r="H28" s="35"/>
      <c r="I28" s="33"/>
    </row>
    <row r="29" spans="1:9" s="25" customFormat="1" x14ac:dyDescent="0.2">
      <c r="A29" s="29"/>
      <c r="B29" s="34"/>
      <c r="C29" s="61"/>
      <c r="D29" s="61"/>
      <c r="E29" s="35"/>
      <c r="F29" s="35"/>
      <c r="G29" s="35"/>
      <c r="H29" s="35"/>
      <c r="I29" s="33"/>
    </row>
    <row r="30" spans="1:9" s="25" customFormat="1" x14ac:dyDescent="0.2">
      <c r="A30" s="29"/>
      <c r="B30" s="34"/>
      <c r="C30" s="61"/>
      <c r="D30" s="61"/>
      <c r="E30" s="35"/>
      <c r="F30" s="35"/>
      <c r="G30" s="35"/>
      <c r="H30" s="35"/>
      <c r="I30" s="33"/>
    </row>
    <row r="31" spans="1:9" s="25" customFormat="1" x14ac:dyDescent="0.2">
      <c r="A31" s="29"/>
      <c r="B31" s="34"/>
      <c r="C31" s="61"/>
      <c r="D31" s="61"/>
      <c r="E31" s="35"/>
      <c r="F31" s="35"/>
      <c r="G31" s="35"/>
      <c r="H31" s="35"/>
      <c r="I31" s="33"/>
    </row>
    <row r="32" spans="1:9" s="25" customFormat="1" x14ac:dyDescent="0.2">
      <c r="A32" s="29"/>
      <c r="B32" s="34"/>
      <c r="C32" s="61"/>
      <c r="D32" s="61"/>
      <c r="E32" s="35"/>
      <c r="F32" s="35"/>
      <c r="G32" s="35"/>
      <c r="H32" s="35"/>
      <c r="I32" s="33"/>
    </row>
    <row r="33" spans="1:9" s="25" customFormat="1" x14ac:dyDescent="0.2">
      <c r="A33" s="29"/>
      <c r="B33" s="34"/>
      <c r="C33" s="61"/>
      <c r="D33" s="61"/>
      <c r="E33" s="35"/>
      <c r="F33" s="35"/>
      <c r="G33" s="35"/>
      <c r="H33" s="35"/>
      <c r="I33" s="33"/>
    </row>
    <row r="34" spans="1:9" s="25" customFormat="1" x14ac:dyDescent="0.2">
      <c r="A34" s="29"/>
      <c r="B34" s="34"/>
      <c r="C34" s="61"/>
      <c r="D34" s="61"/>
      <c r="E34" s="35"/>
      <c r="F34" s="35"/>
      <c r="G34" s="35"/>
      <c r="H34" s="35"/>
      <c r="I34" s="33"/>
    </row>
    <row r="35" spans="1:9" s="25" customFormat="1" x14ac:dyDescent="0.2">
      <c r="A35" s="29"/>
      <c r="B35" s="32"/>
      <c r="C35" s="60"/>
      <c r="D35" s="60"/>
      <c r="E35" s="30"/>
      <c r="F35" s="30"/>
      <c r="G35" s="30"/>
      <c r="H35" s="30"/>
      <c r="I35" s="33"/>
    </row>
    <row r="36" spans="1:9" s="25" customFormat="1" x14ac:dyDescent="0.2">
      <c r="A36" s="29"/>
      <c r="B36" s="32"/>
      <c r="C36" s="39"/>
      <c r="D36" s="39"/>
      <c r="E36" s="30"/>
      <c r="F36" s="30"/>
      <c r="G36" s="30"/>
      <c r="H36" s="30"/>
      <c r="I36" s="33"/>
    </row>
    <row r="37" spans="1:9" s="25" customFormat="1" ht="15" customHeight="1" x14ac:dyDescent="0.2">
      <c r="A37" s="29"/>
      <c r="B37" s="32"/>
      <c r="C37" s="60"/>
      <c r="D37" s="60"/>
      <c r="E37" s="30"/>
      <c r="F37" s="30"/>
      <c r="G37" s="30"/>
      <c r="H37" s="30"/>
      <c r="I37" s="33"/>
    </row>
    <row r="38" spans="1:9" ht="182.45" customHeight="1" thickBot="1" x14ac:dyDescent="0.25">
      <c r="A38" s="26" t="s">
        <v>36</v>
      </c>
      <c r="B38" s="582"/>
      <c r="C38" s="582"/>
      <c r="D38" s="582"/>
      <c r="E38" s="582"/>
      <c r="F38" s="582"/>
      <c r="G38" s="582"/>
      <c r="H38" s="582"/>
      <c r="I38" s="583"/>
    </row>
    <row r="39" spans="1:9" ht="26.25" customHeight="1" x14ac:dyDescent="0.2">
      <c r="A39" s="572" t="s">
        <v>64</v>
      </c>
      <c r="B39" s="573"/>
      <c r="C39" s="573"/>
      <c r="D39" s="573"/>
      <c r="E39" s="573"/>
      <c r="F39" s="573"/>
      <c r="G39" s="573"/>
      <c r="H39" s="573"/>
      <c r="I39" s="573"/>
    </row>
  </sheetData>
  <mergeCells count="14">
    <mergeCell ref="B1:D1"/>
    <mergeCell ref="B2:D2"/>
    <mergeCell ref="H1:I1"/>
    <mergeCell ref="H2:I2"/>
    <mergeCell ref="F1:G1"/>
    <mergeCell ref="F2:G2"/>
    <mergeCell ref="A39:I39"/>
    <mergeCell ref="A3:I3"/>
    <mergeCell ref="A4:I4"/>
    <mergeCell ref="E5:F5"/>
    <mergeCell ref="G5:H5"/>
    <mergeCell ref="I5:I6"/>
    <mergeCell ref="A5:A6"/>
    <mergeCell ref="B38:I38"/>
  </mergeCells>
  <phoneticPr fontId="11" type="noConversion"/>
  <pageMargins left="0.5" right="0.5" top="0.5" bottom="0.5" header="0.25" footer="0.25"/>
  <pageSetup orientation="portrait" r:id="rId1"/>
  <headerFooter alignWithMargins="0">
    <oddHeader>&amp;C&amp;"Arial,Bold"&amp;12PETROLEUM CLEANUP O-M INSPECTION FORM - MONITOR WELL DATA</oddHeader>
    <oddFooter>&amp;LSection 3&amp;CPage &amp;P&amp;RRevised 09/2013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7"/>
  <sheetViews>
    <sheetView view="pageBreakPreview" zoomScale="60" zoomScaleNormal="100" workbookViewId="0">
      <selection sqref="A1:M1"/>
    </sheetView>
  </sheetViews>
  <sheetFormatPr defaultRowHeight="12.75" x14ac:dyDescent="0.2"/>
  <cols>
    <col min="2" max="3" width="9.140625" style="7"/>
  </cols>
  <sheetData>
    <row r="1" spans="1:15" ht="15.75" x14ac:dyDescent="0.25">
      <c r="A1" s="588" t="s">
        <v>281</v>
      </c>
      <c r="B1" s="588"/>
      <c r="C1" s="588"/>
      <c r="D1" s="588"/>
      <c r="E1" s="588"/>
      <c r="F1" s="588"/>
      <c r="G1" s="588"/>
      <c r="H1" s="588"/>
      <c r="I1" s="588"/>
      <c r="J1" s="588"/>
      <c r="K1" s="588"/>
      <c r="L1" s="588"/>
      <c r="M1" s="588"/>
      <c r="N1" s="107"/>
      <c r="O1" s="107"/>
    </row>
    <row r="2" spans="1:15" ht="15.75" x14ac:dyDescent="0.25">
      <c r="A2" s="588" t="s">
        <v>280</v>
      </c>
      <c r="B2" s="588"/>
      <c r="C2" s="588"/>
      <c r="D2" s="588"/>
      <c r="E2" s="588"/>
      <c r="F2" s="588"/>
      <c r="G2" s="588"/>
      <c r="H2" s="588"/>
      <c r="I2" s="588"/>
      <c r="J2" s="588"/>
      <c r="K2" s="588"/>
      <c r="L2" s="588"/>
      <c r="M2" s="588"/>
      <c r="N2" s="107"/>
      <c r="O2" s="107"/>
    </row>
    <row r="3" spans="1:15" x14ac:dyDescent="0.2">
      <c r="A3" s="107"/>
      <c r="B3" s="107"/>
      <c r="C3" s="107"/>
      <c r="D3" s="107"/>
      <c r="E3" s="107"/>
      <c r="F3" s="107"/>
      <c r="G3" s="107"/>
      <c r="H3" s="107"/>
      <c r="I3" s="107"/>
      <c r="J3" s="107"/>
      <c r="K3" s="107"/>
      <c r="L3" s="107"/>
      <c r="M3" s="107"/>
      <c r="N3" s="107"/>
      <c r="O3" s="107"/>
    </row>
    <row r="4" spans="1:15" x14ac:dyDescent="0.2">
      <c r="A4" s="107"/>
      <c r="B4" s="107"/>
      <c r="C4" s="107"/>
      <c r="D4" s="107"/>
      <c r="E4" s="107"/>
      <c r="F4" s="107"/>
      <c r="G4" s="107"/>
      <c r="H4" s="107"/>
      <c r="I4" s="107"/>
      <c r="J4" s="107"/>
      <c r="K4" s="107"/>
      <c r="L4" s="107"/>
      <c r="M4" s="107"/>
      <c r="N4" s="107"/>
      <c r="O4" s="107"/>
    </row>
    <row r="5" spans="1:15" x14ac:dyDescent="0.2">
      <c r="A5" s="107"/>
      <c r="B5" s="107"/>
      <c r="C5" s="107"/>
      <c r="D5" s="107"/>
      <c r="E5" s="107"/>
      <c r="F5" s="107"/>
      <c r="G5" s="107"/>
      <c r="H5" s="107"/>
      <c r="I5" s="107"/>
      <c r="J5" s="107"/>
      <c r="K5" s="107"/>
      <c r="L5" s="107"/>
      <c r="M5" s="107"/>
      <c r="N5" s="107"/>
      <c r="O5" s="107"/>
    </row>
    <row r="6" spans="1:15" x14ac:dyDescent="0.2">
      <c r="A6" s="107"/>
      <c r="B6" s="107"/>
      <c r="C6" s="107"/>
      <c r="D6" s="107"/>
      <c r="E6" s="107"/>
      <c r="F6" s="107"/>
      <c r="G6" s="107"/>
      <c r="H6" s="107"/>
      <c r="I6" s="107"/>
      <c r="J6" s="107"/>
      <c r="K6" s="107"/>
      <c r="L6" s="107"/>
      <c r="M6" s="107"/>
      <c r="N6" s="107"/>
      <c r="O6" s="107"/>
    </row>
    <row r="7" spans="1:15" x14ac:dyDescent="0.2">
      <c r="A7" s="107"/>
      <c r="B7" s="107"/>
      <c r="C7" s="107"/>
      <c r="D7" s="107"/>
      <c r="E7" s="107"/>
      <c r="F7" s="107"/>
      <c r="G7" s="107"/>
      <c r="H7" s="107"/>
      <c r="I7" s="107"/>
      <c r="J7" s="107"/>
      <c r="K7" s="107"/>
      <c r="L7" s="107"/>
      <c r="M7" s="107"/>
      <c r="N7" s="107"/>
      <c r="O7" s="107"/>
    </row>
    <row r="8" spans="1:15" x14ac:dyDescent="0.2">
      <c r="A8" s="107"/>
      <c r="B8" s="107"/>
      <c r="C8" s="107"/>
      <c r="D8" s="107"/>
      <c r="E8" s="107"/>
      <c r="F8" s="107"/>
      <c r="G8" s="107"/>
      <c r="H8" s="107"/>
      <c r="I8" s="107"/>
      <c r="J8" s="107"/>
      <c r="K8" s="107"/>
      <c r="L8" s="107"/>
      <c r="M8" s="107"/>
      <c r="N8" s="107"/>
      <c r="O8" s="107"/>
    </row>
    <row r="9" spans="1:15" x14ac:dyDescent="0.2">
      <c r="A9" s="107"/>
      <c r="B9" s="107"/>
      <c r="C9" s="107"/>
      <c r="D9" s="107"/>
      <c r="E9" s="107"/>
      <c r="F9" s="107"/>
      <c r="G9" s="107"/>
      <c r="H9" s="107"/>
      <c r="I9" s="107"/>
      <c r="J9" s="107"/>
      <c r="K9" s="107"/>
      <c r="L9" s="107"/>
      <c r="M9" s="107"/>
      <c r="N9" s="107"/>
      <c r="O9" s="107"/>
    </row>
    <row r="10" spans="1:15" x14ac:dyDescent="0.2">
      <c r="A10" s="107"/>
      <c r="B10" s="107"/>
      <c r="C10" s="107"/>
      <c r="D10" s="107"/>
      <c r="E10" s="107"/>
      <c r="F10" s="107"/>
      <c r="G10" s="107"/>
      <c r="H10" s="107"/>
      <c r="I10" s="107"/>
      <c r="J10" s="107"/>
      <c r="K10" s="107"/>
      <c r="L10" s="107"/>
      <c r="M10" s="107"/>
      <c r="N10" s="107"/>
      <c r="O10" s="107"/>
    </row>
    <row r="11" spans="1:15" x14ac:dyDescent="0.2">
      <c r="A11" s="107"/>
      <c r="B11" s="107"/>
      <c r="C11" s="107"/>
      <c r="D11" s="107"/>
      <c r="E11" s="107"/>
      <c r="F11" s="107"/>
      <c r="G11" s="107"/>
      <c r="H11" s="107"/>
      <c r="I11" s="107"/>
      <c r="J11" s="107"/>
      <c r="K11" s="107"/>
      <c r="L11" s="107"/>
      <c r="M11" s="107"/>
      <c r="N11" s="107"/>
      <c r="O11" s="107"/>
    </row>
    <row r="12" spans="1:15" x14ac:dyDescent="0.2">
      <c r="A12" s="107"/>
      <c r="B12" s="107"/>
      <c r="C12" s="107"/>
      <c r="D12" s="107"/>
      <c r="E12" s="107"/>
      <c r="F12" s="107"/>
      <c r="G12" s="107"/>
      <c r="H12" s="107"/>
      <c r="I12" s="107"/>
      <c r="J12" s="107"/>
      <c r="K12" s="107"/>
      <c r="L12" s="107"/>
      <c r="M12" s="107"/>
      <c r="N12" s="107"/>
      <c r="O12" s="107"/>
    </row>
    <row r="13" spans="1:15" x14ac:dyDescent="0.2">
      <c r="A13" s="107"/>
      <c r="B13" s="107"/>
      <c r="C13" s="107"/>
      <c r="D13" s="107"/>
      <c r="E13" s="107"/>
      <c r="F13" s="107"/>
      <c r="G13" s="107"/>
      <c r="H13" s="107"/>
      <c r="I13" s="107"/>
      <c r="J13" s="107"/>
      <c r="K13" s="107"/>
      <c r="L13" s="107"/>
      <c r="M13" s="107"/>
      <c r="N13" s="107"/>
      <c r="O13" s="107"/>
    </row>
    <row r="14" spans="1:15" x14ac:dyDescent="0.2">
      <c r="A14" s="107"/>
      <c r="B14" s="107"/>
      <c r="C14" s="107"/>
      <c r="D14" s="107"/>
      <c r="E14" s="107"/>
      <c r="F14" s="107"/>
      <c r="G14" s="107"/>
      <c r="H14" s="107"/>
      <c r="I14" s="107"/>
      <c r="J14" s="107"/>
      <c r="K14" s="107"/>
      <c r="L14" s="107"/>
      <c r="M14" s="107"/>
      <c r="N14" s="107"/>
      <c r="O14" s="107"/>
    </row>
    <row r="15" spans="1:15" x14ac:dyDescent="0.2">
      <c r="A15" s="107"/>
      <c r="B15" s="107"/>
      <c r="C15" s="107"/>
      <c r="D15" s="107"/>
      <c r="E15" s="107"/>
      <c r="F15" s="107"/>
      <c r="G15" s="107"/>
      <c r="H15" s="107"/>
      <c r="I15" s="107"/>
      <c r="J15" s="107"/>
      <c r="K15" s="107"/>
      <c r="L15" s="107"/>
      <c r="M15" s="107"/>
      <c r="N15" s="107"/>
      <c r="O15" s="107"/>
    </row>
    <row r="16" spans="1:15" x14ac:dyDescent="0.2">
      <c r="A16" s="107"/>
      <c r="B16" s="107"/>
      <c r="C16" s="107"/>
      <c r="D16" s="107"/>
      <c r="E16" s="107"/>
      <c r="F16" s="107"/>
      <c r="G16" s="107"/>
      <c r="H16" s="107"/>
      <c r="I16" s="107"/>
      <c r="J16" s="107"/>
      <c r="K16" s="107"/>
      <c r="L16" s="107"/>
      <c r="M16" s="107"/>
      <c r="N16" s="107"/>
      <c r="O16" s="107"/>
    </row>
    <row r="17" spans="1:15" x14ac:dyDescent="0.2">
      <c r="A17" s="107"/>
      <c r="B17" s="107"/>
      <c r="C17" s="107"/>
      <c r="D17" s="107"/>
      <c r="E17" s="107"/>
      <c r="F17" s="107"/>
      <c r="G17" s="107"/>
      <c r="H17" s="107"/>
      <c r="I17" s="107"/>
      <c r="J17" s="107"/>
      <c r="K17" s="107"/>
      <c r="L17" s="107"/>
      <c r="M17" s="107"/>
      <c r="N17" s="107"/>
      <c r="O17" s="107"/>
    </row>
    <row r="18" spans="1:15" x14ac:dyDescent="0.2">
      <c r="A18" s="107"/>
      <c r="B18" s="107"/>
      <c r="C18" s="107"/>
      <c r="D18" s="107"/>
      <c r="E18" s="107"/>
      <c r="F18" s="107"/>
      <c r="G18" s="107"/>
      <c r="H18" s="107"/>
      <c r="I18" s="107"/>
      <c r="J18" s="107"/>
      <c r="K18" s="107"/>
      <c r="L18" s="107"/>
      <c r="M18" s="107"/>
      <c r="N18" s="107"/>
      <c r="O18" s="107"/>
    </row>
    <row r="19" spans="1:15" x14ac:dyDescent="0.2">
      <c r="A19" s="107"/>
      <c r="B19" s="107"/>
      <c r="C19" s="107"/>
      <c r="D19" s="107"/>
      <c r="E19" s="107"/>
      <c r="F19" s="107"/>
      <c r="G19" s="107"/>
      <c r="H19" s="107"/>
      <c r="I19" s="107"/>
      <c r="J19" s="107"/>
      <c r="K19" s="107"/>
      <c r="L19" s="107"/>
      <c r="M19" s="107"/>
      <c r="N19" s="107"/>
      <c r="O19" s="107"/>
    </row>
    <row r="20" spans="1:15" x14ac:dyDescent="0.2">
      <c r="A20" s="107"/>
      <c r="B20" s="107"/>
      <c r="C20" s="107"/>
      <c r="D20" s="107"/>
      <c r="E20" s="107"/>
      <c r="F20" s="107"/>
      <c r="G20" s="107"/>
      <c r="H20" s="107"/>
      <c r="I20" s="107"/>
      <c r="J20" s="107"/>
      <c r="K20" s="107"/>
      <c r="L20" s="107"/>
      <c r="M20" s="107"/>
      <c r="N20" s="107"/>
      <c r="O20" s="107"/>
    </row>
    <row r="21" spans="1:15" x14ac:dyDescent="0.2">
      <c r="A21" s="107"/>
      <c r="B21" s="107"/>
      <c r="C21" s="107"/>
      <c r="D21" s="107"/>
      <c r="E21" s="107"/>
      <c r="F21" s="107"/>
      <c r="G21" s="107"/>
      <c r="H21" s="107"/>
      <c r="I21" s="107"/>
      <c r="J21" s="107"/>
      <c r="K21" s="107"/>
      <c r="L21" s="107"/>
      <c r="M21" s="107"/>
      <c r="N21" s="107"/>
      <c r="O21" s="107"/>
    </row>
    <row r="22" spans="1:15" x14ac:dyDescent="0.2">
      <c r="A22" s="107"/>
      <c r="B22" s="107"/>
      <c r="C22" s="107"/>
      <c r="D22" s="107"/>
      <c r="E22" s="107"/>
      <c r="F22" s="107"/>
      <c r="G22" s="107"/>
      <c r="H22" s="107"/>
      <c r="I22" s="107"/>
      <c r="J22" s="107"/>
      <c r="K22" s="107"/>
      <c r="L22" s="107"/>
      <c r="M22" s="107"/>
      <c r="N22" s="107"/>
      <c r="O22" s="107"/>
    </row>
    <row r="23" spans="1:15" x14ac:dyDescent="0.2">
      <c r="A23" s="107"/>
      <c r="B23" s="107"/>
      <c r="C23" s="107"/>
      <c r="D23" s="107"/>
      <c r="E23" s="107"/>
      <c r="F23" s="107"/>
      <c r="G23" s="107"/>
      <c r="H23" s="107"/>
      <c r="I23" s="107"/>
      <c r="J23" s="107"/>
      <c r="K23" s="107"/>
      <c r="L23" s="107"/>
      <c r="M23" s="107"/>
      <c r="N23" s="107"/>
      <c r="O23" s="107"/>
    </row>
    <row r="24" spans="1:15" x14ac:dyDescent="0.2">
      <c r="A24" s="107"/>
      <c r="B24" s="107"/>
      <c r="C24" s="107"/>
      <c r="D24" s="107"/>
      <c r="E24" s="107"/>
      <c r="F24" s="107"/>
      <c r="G24" s="107"/>
      <c r="H24" s="107"/>
      <c r="I24" s="107"/>
      <c r="J24" s="107"/>
      <c r="K24" s="107"/>
      <c r="L24" s="107"/>
      <c r="M24" s="107"/>
      <c r="N24" s="107"/>
      <c r="O24" s="107"/>
    </row>
    <row r="25" spans="1:15" x14ac:dyDescent="0.2">
      <c r="A25" s="107"/>
      <c r="B25" s="107"/>
      <c r="C25" s="107"/>
      <c r="D25" s="107"/>
      <c r="E25" s="107"/>
      <c r="F25" s="107"/>
      <c r="G25" s="107"/>
      <c r="H25" s="107"/>
      <c r="I25" s="107"/>
      <c r="J25" s="107"/>
      <c r="K25" s="107"/>
      <c r="L25" s="107"/>
      <c r="M25" s="107"/>
      <c r="N25" s="107"/>
      <c r="O25" s="107"/>
    </row>
    <row r="26" spans="1:15" x14ac:dyDescent="0.2">
      <c r="A26" s="107"/>
      <c r="B26" s="107"/>
      <c r="C26" s="107"/>
      <c r="D26" s="107"/>
      <c r="E26" s="107"/>
      <c r="F26" s="107"/>
      <c r="G26" s="107"/>
      <c r="H26" s="107"/>
      <c r="I26" s="107"/>
      <c r="J26" s="107"/>
      <c r="K26" s="107"/>
      <c r="L26" s="107"/>
      <c r="M26" s="107"/>
      <c r="N26" s="107"/>
      <c r="O26" s="107"/>
    </row>
    <row r="27" spans="1:15" x14ac:dyDescent="0.2">
      <c r="A27" s="107"/>
      <c r="B27" s="107"/>
      <c r="C27" s="107"/>
      <c r="D27" s="107"/>
      <c r="E27" s="107"/>
      <c r="F27" s="107"/>
      <c r="G27" s="107"/>
      <c r="H27" s="107"/>
      <c r="I27" s="107"/>
      <c r="J27" s="107"/>
      <c r="K27" s="107"/>
      <c r="L27" s="107"/>
      <c r="M27" s="107"/>
      <c r="N27" s="107"/>
      <c r="O27" s="107"/>
    </row>
    <row r="28" spans="1:15" x14ac:dyDescent="0.2">
      <c r="A28" s="107"/>
      <c r="B28" s="107"/>
      <c r="C28" s="107"/>
      <c r="D28" s="107"/>
      <c r="E28" s="107"/>
      <c r="F28" s="107"/>
      <c r="G28" s="107"/>
      <c r="H28" s="107"/>
      <c r="I28" s="107"/>
      <c r="J28" s="107"/>
      <c r="K28" s="107"/>
      <c r="L28" s="107"/>
      <c r="M28" s="107"/>
      <c r="N28" s="107"/>
      <c r="O28" s="107"/>
    </row>
    <row r="29" spans="1:15" x14ac:dyDescent="0.2">
      <c r="A29" s="107"/>
      <c r="B29" s="107"/>
      <c r="C29" s="107"/>
      <c r="D29" s="107"/>
      <c r="E29" s="107"/>
      <c r="F29" s="107"/>
      <c r="G29" s="107"/>
      <c r="H29" s="107"/>
      <c r="I29" s="107"/>
      <c r="J29" s="107"/>
      <c r="K29" s="107"/>
      <c r="L29" s="107"/>
      <c r="M29" s="107"/>
      <c r="N29" s="107"/>
      <c r="O29" s="107"/>
    </row>
    <row r="30" spans="1:15" x14ac:dyDescent="0.2">
      <c r="A30" s="107"/>
      <c r="B30" s="107"/>
      <c r="C30" s="107"/>
      <c r="D30" s="107"/>
      <c r="E30" s="107"/>
      <c r="F30" s="107"/>
      <c r="G30" s="107"/>
      <c r="H30" s="107"/>
      <c r="I30" s="107"/>
      <c r="J30" s="107"/>
      <c r="K30" s="107"/>
      <c r="L30" s="107"/>
      <c r="M30" s="107"/>
      <c r="N30" s="107"/>
      <c r="O30" s="107"/>
    </row>
    <row r="31" spans="1:15" x14ac:dyDescent="0.2">
      <c r="A31" s="107"/>
      <c r="B31" s="107"/>
      <c r="C31" s="107"/>
      <c r="D31" s="107"/>
      <c r="E31" s="107"/>
      <c r="F31" s="107"/>
      <c r="G31" s="107"/>
      <c r="H31" s="107"/>
      <c r="I31" s="107"/>
      <c r="J31" s="107"/>
      <c r="K31" s="107"/>
      <c r="L31" s="107"/>
      <c r="M31" s="107"/>
      <c r="N31" s="107"/>
      <c r="O31" s="107"/>
    </row>
    <row r="32" spans="1:15" x14ac:dyDescent="0.2">
      <c r="A32" s="107"/>
      <c r="B32" s="107"/>
      <c r="C32" s="107"/>
      <c r="D32" s="107"/>
      <c r="E32" s="107"/>
      <c r="F32" s="107"/>
      <c r="G32" s="107"/>
      <c r="H32" s="107"/>
      <c r="I32" s="107"/>
      <c r="J32" s="107"/>
      <c r="K32" s="107"/>
      <c r="L32" s="107"/>
      <c r="M32" s="107"/>
      <c r="N32" s="107"/>
      <c r="O32" s="107"/>
    </row>
    <row r="33" spans="1:15" x14ac:dyDescent="0.2">
      <c r="A33" s="107"/>
      <c r="B33" s="107"/>
      <c r="C33" s="107"/>
      <c r="D33" s="107"/>
      <c r="E33" s="107"/>
      <c r="F33" s="107"/>
      <c r="G33" s="107"/>
      <c r="H33" s="107"/>
      <c r="I33" s="107"/>
      <c r="J33" s="107"/>
      <c r="K33" s="107"/>
      <c r="L33" s="107"/>
      <c r="M33" s="107"/>
      <c r="N33" s="107"/>
      <c r="O33" s="107"/>
    </row>
    <row r="34" spans="1:15" x14ac:dyDescent="0.2">
      <c r="A34" s="107"/>
      <c r="B34" s="107"/>
      <c r="C34" s="107"/>
      <c r="D34" s="107"/>
      <c r="E34" s="107"/>
      <c r="F34" s="107"/>
      <c r="G34" s="107"/>
      <c r="H34" s="107"/>
      <c r="I34" s="107"/>
      <c r="J34" s="107"/>
      <c r="K34" s="107"/>
      <c r="L34" s="107"/>
      <c r="M34" s="107"/>
      <c r="N34" s="107"/>
      <c r="O34" s="107"/>
    </row>
    <row r="35" spans="1:15" x14ac:dyDescent="0.2">
      <c r="A35" s="107"/>
      <c r="B35" s="107"/>
      <c r="C35" s="107"/>
      <c r="D35" s="107"/>
      <c r="E35" s="107"/>
      <c r="F35" s="107"/>
      <c r="G35" s="107"/>
      <c r="H35" s="107"/>
      <c r="I35" s="107"/>
      <c r="J35" s="107"/>
      <c r="K35" s="107"/>
      <c r="L35" s="107"/>
      <c r="M35" s="107"/>
      <c r="N35" s="107"/>
      <c r="O35" s="107"/>
    </row>
    <row r="36" spans="1:15" x14ac:dyDescent="0.2">
      <c r="A36" s="107"/>
      <c r="B36" s="107"/>
      <c r="C36" s="107"/>
      <c r="D36" s="107"/>
      <c r="E36" s="107"/>
      <c r="F36" s="107"/>
      <c r="G36" s="107"/>
      <c r="H36" s="107"/>
      <c r="I36" s="107"/>
      <c r="J36" s="107"/>
      <c r="K36" s="107"/>
      <c r="L36" s="107"/>
      <c r="M36" s="107"/>
      <c r="N36" s="107"/>
      <c r="O36" s="107"/>
    </row>
    <row r="37" spans="1:15" x14ac:dyDescent="0.2">
      <c r="A37" s="107"/>
      <c r="B37" s="107"/>
      <c r="C37" s="107"/>
      <c r="D37" s="107"/>
      <c r="E37" s="107"/>
      <c r="F37" s="107"/>
      <c r="G37" s="107"/>
      <c r="H37" s="107"/>
      <c r="I37" s="107"/>
      <c r="J37" s="107"/>
      <c r="K37" s="107"/>
      <c r="L37" s="107"/>
      <c r="M37" s="107"/>
      <c r="N37" s="107"/>
      <c r="O37" s="107"/>
    </row>
  </sheetData>
  <mergeCells count="2">
    <mergeCell ref="A1:M1"/>
    <mergeCell ref="A2:M2"/>
  </mergeCells>
  <phoneticPr fontId="0" type="noConversion"/>
  <pageMargins left="0.75" right="0.75" top="1.25" bottom="0.75" header="0.5" footer="0.5"/>
  <pageSetup orientation="landscape" r:id="rId1"/>
  <headerFooter alignWithMargins="0">
    <oddFooter>&amp;LSection 4&amp;CPage &amp;P&amp;RRevised 09/2013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K207"/>
  <sheetViews>
    <sheetView view="pageLayout" topLeftCell="C128" zoomScaleNormal="100" zoomScaleSheetLayoutView="100" workbookViewId="0">
      <selection activeCell="L11" sqref="L11"/>
    </sheetView>
  </sheetViews>
  <sheetFormatPr defaultColWidth="9.140625" defaultRowHeight="12.75" x14ac:dyDescent="0.2"/>
  <cols>
    <col min="1" max="4" width="9.28515625" style="100" customWidth="1"/>
    <col min="5" max="5" width="4.28515625" style="100" customWidth="1"/>
    <col min="6" max="6" width="2.5703125" style="100" customWidth="1"/>
    <col min="7" max="8" width="9.28515625" style="100" customWidth="1"/>
    <col min="9" max="9" width="10.28515625" style="100" customWidth="1"/>
    <col min="10" max="10" width="8" style="100" customWidth="1"/>
    <col min="11" max="11" width="4.28515625" style="100" customWidth="1"/>
    <col min="12" max="16384" width="9.140625" style="100"/>
  </cols>
  <sheetData>
    <row r="1" spans="1:11" ht="14.25" thickTop="1" thickBot="1" x14ac:dyDescent="0.25">
      <c r="A1" s="97"/>
      <c r="B1" s="98"/>
      <c r="C1" s="98"/>
      <c r="D1" s="98"/>
      <c r="E1" s="98"/>
      <c r="F1" s="98"/>
      <c r="G1" s="98"/>
      <c r="H1" s="98"/>
      <c r="I1" s="98"/>
      <c r="J1" s="98"/>
      <c r="K1" s="99"/>
    </row>
    <row r="2" spans="1:11" ht="12.95" customHeight="1" thickTop="1" x14ac:dyDescent="0.2">
      <c r="A2" s="593"/>
      <c r="B2" s="594"/>
      <c r="C2" s="594"/>
      <c r="D2" s="594"/>
      <c r="E2" s="595"/>
      <c r="F2" s="101"/>
      <c r="G2" s="593"/>
      <c r="H2" s="594"/>
      <c r="I2" s="594"/>
      <c r="J2" s="594"/>
      <c r="K2" s="595"/>
    </row>
    <row r="3" spans="1:11" ht="12.95" customHeight="1" x14ac:dyDescent="0.2">
      <c r="A3" s="596"/>
      <c r="B3" s="597"/>
      <c r="C3" s="597"/>
      <c r="D3" s="597"/>
      <c r="E3" s="598"/>
      <c r="F3" s="101"/>
      <c r="G3" s="596"/>
      <c r="H3" s="597"/>
      <c r="I3" s="597"/>
      <c r="J3" s="597"/>
      <c r="K3" s="598"/>
    </row>
    <row r="4" spans="1:11" ht="12.95" customHeight="1" x14ac:dyDescent="0.2">
      <c r="A4" s="596"/>
      <c r="B4" s="597"/>
      <c r="C4" s="597"/>
      <c r="D4" s="597"/>
      <c r="E4" s="598"/>
      <c r="F4" s="101"/>
      <c r="G4" s="596"/>
      <c r="H4" s="597"/>
      <c r="I4" s="597"/>
      <c r="J4" s="597"/>
      <c r="K4" s="598"/>
    </row>
    <row r="5" spans="1:11" ht="12.95" customHeight="1" x14ac:dyDescent="0.2">
      <c r="A5" s="596"/>
      <c r="B5" s="597"/>
      <c r="C5" s="597"/>
      <c r="D5" s="597"/>
      <c r="E5" s="598"/>
      <c r="F5" s="101"/>
      <c r="G5" s="596"/>
      <c r="H5" s="597"/>
      <c r="I5" s="597"/>
      <c r="J5" s="597"/>
      <c r="K5" s="598"/>
    </row>
    <row r="6" spans="1:11" ht="12.95" customHeight="1" x14ac:dyDescent="0.2">
      <c r="A6" s="596"/>
      <c r="B6" s="597"/>
      <c r="C6" s="597"/>
      <c r="D6" s="597"/>
      <c r="E6" s="598"/>
      <c r="F6" s="101"/>
      <c r="G6" s="596"/>
      <c r="H6" s="597"/>
      <c r="I6" s="597"/>
      <c r="J6" s="597"/>
      <c r="K6" s="598"/>
    </row>
    <row r="7" spans="1:11" ht="12.95" customHeight="1" x14ac:dyDescent="0.2">
      <c r="A7" s="596"/>
      <c r="B7" s="597"/>
      <c r="C7" s="597"/>
      <c r="D7" s="597"/>
      <c r="E7" s="598"/>
      <c r="F7" s="101"/>
      <c r="G7" s="596"/>
      <c r="H7" s="597"/>
      <c r="I7" s="597"/>
      <c r="J7" s="597"/>
      <c r="K7" s="598"/>
    </row>
    <row r="8" spans="1:11" ht="12.95" customHeight="1" x14ac:dyDescent="0.2">
      <c r="A8" s="596"/>
      <c r="B8" s="597"/>
      <c r="C8" s="597"/>
      <c r="D8" s="597"/>
      <c r="E8" s="598"/>
      <c r="F8" s="101"/>
      <c r="G8" s="596"/>
      <c r="H8" s="597"/>
      <c r="I8" s="597"/>
      <c r="J8" s="597"/>
      <c r="K8" s="598"/>
    </row>
    <row r="9" spans="1:11" ht="12.95" customHeight="1" x14ac:dyDescent="0.2">
      <c r="A9" s="596"/>
      <c r="B9" s="597"/>
      <c r="C9" s="597"/>
      <c r="D9" s="597"/>
      <c r="E9" s="598"/>
      <c r="F9" s="101"/>
      <c r="G9" s="596"/>
      <c r="H9" s="597"/>
      <c r="I9" s="597"/>
      <c r="J9" s="597"/>
      <c r="K9" s="598"/>
    </row>
    <row r="10" spans="1:11" ht="12.95" customHeight="1" x14ac:dyDescent="0.2">
      <c r="A10" s="596"/>
      <c r="B10" s="597"/>
      <c r="C10" s="597"/>
      <c r="D10" s="597"/>
      <c r="E10" s="598"/>
      <c r="F10" s="101"/>
      <c r="G10" s="596"/>
      <c r="H10" s="597"/>
      <c r="I10" s="597"/>
      <c r="J10" s="597"/>
      <c r="K10" s="598"/>
    </row>
    <row r="11" spans="1:11" ht="12.95" customHeight="1" x14ac:dyDescent="0.2">
      <c r="A11" s="596"/>
      <c r="B11" s="597"/>
      <c r="C11" s="597"/>
      <c r="D11" s="597"/>
      <c r="E11" s="598"/>
      <c r="F11" s="101"/>
      <c r="G11" s="596"/>
      <c r="H11" s="597"/>
      <c r="I11" s="597"/>
      <c r="J11" s="597"/>
      <c r="K11" s="598"/>
    </row>
    <row r="12" spans="1:11" ht="12.95" customHeight="1" x14ac:dyDescent="0.2">
      <c r="A12" s="596"/>
      <c r="B12" s="597"/>
      <c r="C12" s="597"/>
      <c r="D12" s="597"/>
      <c r="E12" s="598"/>
      <c r="F12" s="101"/>
      <c r="G12" s="596"/>
      <c r="H12" s="597"/>
      <c r="I12" s="597"/>
      <c r="J12" s="597"/>
      <c r="K12" s="598"/>
    </row>
    <row r="13" spans="1:11" ht="12.95" customHeight="1" x14ac:dyDescent="0.2">
      <c r="A13" s="596"/>
      <c r="B13" s="597"/>
      <c r="C13" s="597"/>
      <c r="D13" s="597"/>
      <c r="E13" s="598"/>
      <c r="F13" s="101"/>
      <c r="G13" s="596"/>
      <c r="H13" s="597"/>
      <c r="I13" s="597"/>
      <c r="J13" s="597"/>
      <c r="K13" s="598"/>
    </row>
    <row r="14" spans="1:11" ht="12.95" customHeight="1" thickBot="1" x14ac:dyDescent="0.25">
      <c r="A14" s="599"/>
      <c r="B14" s="600"/>
      <c r="C14" s="600"/>
      <c r="D14" s="600"/>
      <c r="E14" s="601"/>
      <c r="F14" s="101"/>
      <c r="G14" s="599"/>
      <c r="H14" s="600"/>
      <c r="I14" s="600"/>
      <c r="J14" s="600"/>
      <c r="K14" s="601"/>
    </row>
    <row r="15" spans="1:11" ht="13.5" thickTop="1" x14ac:dyDescent="0.2">
      <c r="A15" s="602"/>
      <c r="B15" s="603"/>
      <c r="C15" s="603"/>
      <c r="D15" s="603"/>
      <c r="E15" s="603"/>
      <c r="F15" s="101"/>
      <c r="G15" s="603"/>
      <c r="H15" s="603"/>
      <c r="I15" s="603"/>
      <c r="J15" s="603"/>
      <c r="K15" s="606"/>
    </row>
    <row r="16" spans="1:11" ht="13.5" thickBot="1" x14ac:dyDescent="0.25">
      <c r="A16" s="604"/>
      <c r="B16" s="605"/>
      <c r="C16" s="605"/>
      <c r="D16" s="605"/>
      <c r="E16" s="605"/>
      <c r="F16" s="101"/>
      <c r="G16" s="605"/>
      <c r="H16" s="605"/>
      <c r="I16" s="605"/>
      <c r="J16" s="605"/>
      <c r="K16" s="607"/>
    </row>
    <row r="17" spans="1:11" ht="12.95" customHeight="1" thickTop="1" x14ac:dyDescent="0.2">
      <c r="A17" s="593"/>
      <c r="B17" s="594"/>
      <c r="C17" s="594"/>
      <c r="D17" s="594"/>
      <c r="E17" s="595"/>
      <c r="F17" s="101"/>
      <c r="G17" s="593"/>
      <c r="H17" s="594"/>
      <c r="I17" s="594"/>
      <c r="J17" s="594"/>
      <c r="K17" s="595"/>
    </row>
    <row r="18" spans="1:11" ht="12.95" customHeight="1" x14ac:dyDescent="0.2">
      <c r="A18" s="596"/>
      <c r="B18" s="597"/>
      <c r="C18" s="597"/>
      <c r="D18" s="597"/>
      <c r="E18" s="598"/>
      <c r="F18" s="101"/>
      <c r="G18" s="596"/>
      <c r="H18" s="597"/>
      <c r="I18" s="597"/>
      <c r="J18" s="597"/>
      <c r="K18" s="598"/>
    </row>
    <row r="19" spans="1:11" ht="12.95" customHeight="1" x14ac:dyDescent="0.2">
      <c r="A19" s="596"/>
      <c r="B19" s="597"/>
      <c r="C19" s="597"/>
      <c r="D19" s="597"/>
      <c r="E19" s="598"/>
      <c r="F19" s="101"/>
      <c r="G19" s="596"/>
      <c r="H19" s="597"/>
      <c r="I19" s="597"/>
      <c r="J19" s="597"/>
      <c r="K19" s="598"/>
    </row>
    <row r="20" spans="1:11" ht="12.95" customHeight="1" x14ac:dyDescent="0.2">
      <c r="A20" s="596"/>
      <c r="B20" s="597"/>
      <c r="C20" s="597"/>
      <c r="D20" s="597"/>
      <c r="E20" s="598"/>
      <c r="F20" s="101"/>
      <c r="G20" s="596"/>
      <c r="H20" s="597"/>
      <c r="I20" s="597"/>
      <c r="J20" s="597"/>
      <c r="K20" s="598"/>
    </row>
    <row r="21" spans="1:11" ht="12.95" customHeight="1" x14ac:dyDescent="0.2">
      <c r="A21" s="596"/>
      <c r="B21" s="597"/>
      <c r="C21" s="597"/>
      <c r="D21" s="597"/>
      <c r="E21" s="598"/>
      <c r="F21" s="101"/>
      <c r="G21" s="596"/>
      <c r="H21" s="597"/>
      <c r="I21" s="597"/>
      <c r="J21" s="597"/>
      <c r="K21" s="598"/>
    </row>
    <row r="22" spans="1:11" ht="12.95" customHeight="1" x14ac:dyDescent="0.2">
      <c r="A22" s="596"/>
      <c r="B22" s="597"/>
      <c r="C22" s="597"/>
      <c r="D22" s="597"/>
      <c r="E22" s="598"/>
      <c r="F22" s="101"/>
      <c r="G22" s="596"/>
      <c r="H22" s="597"/>
      <c r="I22" s="597"/>
      <c r="J22" s="597"/>
      <c r="K22" s="598"/>
    </row>
    <row r="23" spans="1:11" ht="12.95" customHeight="1" x14ac:dyDescent="0.2">
      <c r="A23" s="596"/>
      <c r="B23" s="597"/>
      <c r="C23" s="597"/>
      <c r="D23" s="597"/>
      <c r="E23" s="598"/>
      <c r="F23" s="101"/>
      <c r="G23" s="596"/>
      <c r="H23" s="597"/>
      <c r="I23" s="597"/>
      <c r="J23" s="597"/>
      <c r="K23" s="598"/>
    </row>
    <row r="24" spans="1:11" ht="12.95" customHeight="1" x14ac:dyDescent="0.2">
      <c r="A24" s="596"/>
      <c r="B24" s="597"/>
      <c r="C24" s="597"/>
      <c r="D24" s="597"/>
      <c r="E24" s="598"/>
      <c r="F24" s="101"/>
      <c r="G24" s="596"/>
      <c r="H24" s="597"/>
      <c r="I24" s="597"/>
      <c r="J24" s="597"/>
      <c r="K24" s="598"/>
    </row>
    <row r="25" spans="1:11" ht="12.95" customHeight="1" x14ac:dyDescent="0.2">
      <c r="A25" s="596"/>
      <c r="B25" s="597"/>
      <c r="C25" s="597"/>
      <c r="D25" s="597"/>
      <c r="E25" s="598"/>
      <c r="F25" s="101"/>
      <c r="G25" s="596"/>
      <c r="H25" s="597"/>
      <c r="I25" s="597"/>
      <c r="J25" s="597"/>
      <c r="K25" s="598"/>
    </row>
    <row r="26" spans="1:11" ht="12.95" customHeight="1" x14ac:dyDescent="0.2">
      <c r="A26" s="596"/>
      <c r="B26" s="597"/>
      <c r="C26" s="597"/>
      <c r="D26" s="597"/>
      <c r="E26" s="598"/>
      <c r="F26" s="101"/>
      <c r="G26" s="596"/>
      <c r="H26" s="597"/>
      <c r="I26" s="597"/>
      <c r="J26" s="597"/>
      <c r="K26" s="598"/>
    </row>
    <row r="27" spans="1:11" ht="12.95" customHeight="1" x14ac:dyDescent="0.2">
      <c r="A27" s="596"/>
      <c r="B27" s="597"/>
      <c r="C27" s="597"/>
      <c r="D27" s="597"/>
      <c r="E27" s="598"/>
      <c r="F27" s="101"/>
      <c r="G27" s="596"/>
      <c r="H27" s="597"/>
      <c r="I27" s="597"/>
      <c r="J27" s="597"/>
      <c r="K27" s="598"/>
    </row>
    <row r="28" spans="1:11" ht="12.95" customHeight="1" x14ac:dyDescent="0.2">
      <c r="A28" s="596"/>
      <c r="B28" s="597"/>
      <c r="C28" s="597"/>
      <c r="D28" s="597"/>
      <c r="E28" s="598"/>
      <c r="F28" s="101"/>
      <c r="G28" s="596"/>
      <c r="H28" s="597"/>
      <c r="I28" s="597"/>
      <c r="J28" s="597"/>
      <c r="K28" s="598"/>
    </row>
    <row r="29" spans="1:11" ht="12.95" customHeight="1" thickBot="1" x14ac:dyDescent="0.25">
      <c r="A29" s="599"/>
      <c r="B29" s="600"/>
      <c r="C29" s="600"/>
      <c r="D29" s="600"/>
      <c r="E29" s="601"/>
      <c r="F29" s="101"/>
      <c r="G29" s="599"/>
      <c r="H29" s="600"/>
      <c r="I29" s="600"/>
      <c r="J29" s="600"/>
      <c r="K29" s="601"/>
    </row>
    <row r="30" spans="1:11" ht="13.5" thickTop="1" x14ac:dyDescent="0.2">
      <c r="A30" s="602"/>
      <c r="B30" s="603"/>
      <c r="C30" s="603"/>
      <c r="D30" s="603"/>
      <c r="E30" s="603"/>
      <c r="F30" s="101"/>
      <c r="G30" s="603"/>
      <c r="H30" s="603"/>
      <c r="I30" s="603"/>
      <c r="J30" s="603"/>
      <c r="K30" s="606"/>
    </row>
    <row r="31" spans="1:11" ht="13.5" thickBot="1" x14ac:dyDescent="0.25">
      <c r="A31" s="604"/>
      <c r="B31" s="605"/>
      <c r="C31" s="605"/>
      <c r="D31" s="605"/>
      <c r="E31" s="605"/>
      <c r="F31" s="101"/>
      <c r="G31" s="605"/>
      <c r="H31" s="605"/>
      <c r="I31" s="605"/>
      <c r="J31" s="605"/>
      <c r="K31" s="607"/>
    </row>
    <row r="32" spans="1:11" ht="12.95" customHeight="1" thickTop="1" x14ac:dyDescent="0.2">
      <c r="A32" s="593"/>
      <c r="B32" s="594"/>
      <c r="C32" s="594"/>
      <c r="D32" s="594"/>
      <c r="E32" s="595"/>
      <c r="F32" s="101"/>
      <c r="G32" s="593"/>
      <c r="H32" s="594"/>
      <c r="I32" s="594"/>
      <c r="J32" s="594"/>
      <c r="K32" s="595"/>
    </row>
    <row r="33" spans="1:11" ht="12.95" customHeight="1" x14ac:dyDescent="0.2">
      <c r="A33" s="596"/>
      <c r="B33" s="597"/>
      <c r="C33" s="597"/>
      <c r="D33" s="597"/>
      <c r="E33" s="598"/>
      <c r="F33" s="101"/>
      <c r="G33" s="596"/>
      <c r="H33" s="597"/>
      <c r="I33" s="597"/>
      <c r="J33" s="597"/>
      <c r="K33" s="598"/>
    </row>
    <row r="34" spans="1:11" ht="12.95" customHeight="1" x14ac:dyDescent="0.2">
      <c r="A34" s="596"/>
      <c r="B34" s="597"/>
      <c r="C34" s="597"/>
      <c r="D34" s="597"/>
      <c r="E34" s="598"/>
      <c r="F34" s="101"/>
      <c r="G34" s="596"/>
      <c r="H34" s="597"/>
      <c r="I34" s="597"/>
      <c r="J34" s="597"/>
      <c r="K34" s="598"/>
    </row>
    <row r="35" spans="1:11" ht="12.95" customHeight="1" x14ac:dyDescent="0.2">
      <c r="A35" s="596"/>
      <c r="B35" s="597"/>
      <c r="C35" s="597"/>
      <c r="D35" s="597"/>
      <c r="E35" s="598"/>
      <c r="F35" s="101"/>
      <c r="G35" s="596"/>
      <c r="H35" s="597"/>
      <c r="I35" s="597"/>
      <c r="J35" s="597"/>
      <c r="K35" s="598"/>
    </row>
    <row r="36" spans="1:11" ht="12.95" customHeight="1" x14ac:dyDescent="0.2">
      <c r="A36" s="596"/>
      <c r="B36" s="597"/>
      <c r="C36" s="597"/>
      <c r="D36" s="597"/>
      <c r="E36" s="598"/>
      <c r="F36" s="101"/>
      <c r="G36" s="596"/>
      <c r="H36" s="597"/>
      <c r="I36" s="597"/>
      <c r="J36" s="597"/>
      <c r="K36" s="598"/>
    </row>
    <row r="37" spans="1:11" ht="12.95" customHeight="1" x14ac:dyDescent="0.2">
      <c r="A37" s="596"/>
      <c r="B37" s="597"/>
      <c r="C37" s="597"/>
      <c r="D37" s="597"/>
      <c r="E37" s="598"/>
      <c r="F37" s="101"/>
      <c r="G37" s="596"/>
      <c r="H37" s="597"/>
      <c r="I37" s="597"/>
      <c r="J37" s="597"/>
      <c r="K37" s="598"/>
    </row>
    <row r="38" spans="1:11" ht="12.95" customHeight="1" x14ac:dyDescent="0.2">
      <c r="A38" s="596"/>
      <c r="B38" s="597"/>
      <c r="C38" s="597"/>
      <c r="D38" s="597"/>
      <c r="E38" s="598"/>
      <c r="F38" s="101"/>
      <c r="G38" s="596"/>
      <c r="H38" s="597"/>
      <c r="I38" s="597"/>
      <c r="J38" s="597"/>
      <c r="K38" s="598"/>
    </row>
    <row r="39" spans="1:11" ht="12.95" customHeight="1" x14ac:dyDescent="0.2">
      <c r="A39" s="596"/>
      <c r="B39" s="597"/>
      <c r="C39" s="597"/>
      <c r="D39" s="597"/>
      <c r="E39" s="598"/>
      <c r="F39" s="101"/>
      <c r="G39" s="596"/>
      <c r="H39" s="597"/>
      <c r="I39" s="597"/>
      <c r="J39" s="597"/>
      <c r="K39" s="598"/>
    </row>
    <row r="40" spans="1:11" ht="12.95" customHeight="1" x14ac:dyDescent="0.2">
      <c r="A40" s="596"/>
      <c r="B40" s="597"/>
      <c r="C40" s="597"/>
      <c r="D40" s="597"/>
      <c r="E40" s="598"/>
      <c r="F40" s="101"/>
      <c r="G40" s="596"/>
      <c r="H40" s="597"/>
      <c r="I40" s="597"/>
      <c r="J40" s="597"/>
      <c r="K40" s="598"/>
    </row>
    <row r="41" spans="1:11" ht="12.95" customHeight="1" x14ac:dyDescent="0.2">
      <c r="A41" s="596"/>
      <c r="B41" s="597"/>
      <c r="C41" s="597"/>
      <c r="D41" s="597"/>
      <c r="E41" s="598"/>
      <c r="F41" s="101"/>
      <c r="G41" s="596"/>
      <c r="H41" s="597"/>
      <c r="I41" s="597"/>
      <c r="J41" s="597"/>
      <c r="K41" s="598"/>
    </row>
    <row r="42" spans="1:11" ht="12.95" customHeight="1" x14ac:dyDescent="0.2">
      <c r="A42" s="596"/>
      <c r="B42" s="597"/>
      <c r="C42" s="597"/>
      <c r="D42" s="597"/>
      <c r="E42" s="598"/>
      <c r="F42" s="101"/>
      <c r="G42" s="596"/>
      <c r="H42" s="597"/>
      <c r="I42" s="597"/>
      <c r="J42" s="597"/>
      <c r="K42" s="598"/>
    </row>
    <row r="43" spans="1:11" ht="12.95" customHeight="1" thickBot="1" x14ac:dyDescent="0.25">
      <c r="A43" s="596"/>
      <c r="B43" s="597"/>
      <c r="C43" s="597"/>
      <c r="D43" s="597"/>
      <c r="E43" s="598"/>
      <c r="F43" s="101"/>
      <c r="G43" s="596"/>
      <c r="H43" s="597"/>
      <c r="I43" s="597"/>
      <c r="J43" s="597"/>
      <c r="K43" s="598"/>
    </row>
    <row r="44" spans="1:11" ht="14.25" thickTop="1" x14ac:dyDescent="0.25">
      <c r="A44" s="602"/>
      <c r="B44" s="603"/>
      <c r="C44" s="603"/>
      <c r="D44" s="603"/>
      <c r="E44" s="603"/>
      <c r="F44" s="103"/>
      <c r="G44" s="603"/>
      <c r="H44" s="603"/>
      <c r="I44" s="603"/>
      <c r="J44" s="603"/>
      <c r="K44" s="606"/>
    </row>
    <row r="45" spans="1:11" ht="14.25" customHeight="1" thickBot="1" x14ac:dyDescent="0.25">
      <c r="A45" s="604"/>
      <c r="B45" s="605"/>
      <c r="C45" s="605"/>
      <c r="D45" s="605"/>
      <c r="E45" s="605"/>
      <c r="F45" s="102"/>
      <c r="G45" s="605"/>
      <c r="H45" s="605"/>
      <c r="I45" s="605"/>
      <c r="J45" s="605"/>
      <c r="K45" s="607"/>
    </row>
    <row r="46" spans="1:11" ht="14.25" thickTop="1" x14ac:dyDescent="0.25">
      <c r="A46" s="114"/>
      <c r="B46" s="115"/>
      <c r="C46" s="115"/>
      <c r="D46" s="115"/>
      <c r="E46" s="115"/>
      <c r="F46" s="116"/>
      <c r="G46" s="589" t="s">
        <v>274</v>
      </c>
      <c r="H46" s="589"/>
      <c r="I46" s="589"/>
      <c r="J46" s="589"/>
      <c r="K46" s="590"/>
    </row>
    <row r="47" spans="1:11" ht="13.5" x14ac:dyDescent="0.25">
      <c r="A47" s="117"/>
      <c r="B47" s="110"/>
      <c r="C47" s="110"/>
      <c r="D47" s="110"/>
      <c r="E47" s="110"/>
      <c r="F47" s="110"/>
      <c r="G47" s="103"/>
      <c r="H47" s="591"/>
      <c r="I47" s="591"/>
      <c r="J47" s="591"/>
      <c r="K47" s="118"/>
    </row>
    <row r="48" spans="1:11" ht="13.5" x14ac:dyDescent="0.25">
      <c r="A48" s="117"/>
      <c r="B48" s="110"/>
      <c r="C48" s="110"/>
      <c r="D48" s="110"/>
      <c r="E48" s="110"/>
      <c r="F48" s="119"/>
      <c r="G48" s="110" t="s">
        <v>215</v>
      </c>
      <c r="H48" s="110"/>
      <c r="I48" s="129">
        <f>'Section 1 - Overall'!D9</f>
        <v>0</v>
      </c>
      <c r="J48" s="121"/>
      <c r="K48" s="123"/>
    </row>
    <row r="49" spans="1:11" ht="13.5" x14ac:dyDescent="0.25">
      <c r="A49" s="113" t="s">
        <v>218</v>
      </c>
      <c r="B49" s="110"/>
      <c r="C49" s="110"/>
      <c r="D49" s="110"/>
      <c r="E49" s="119"/>
      <c r="F49" s="119"/>
      <c r="G49" s="592" t="s">
        <v>216</v>
      </c>
      <c r="H49" s="592"/>
      <c r="I49" s="108" t="e">
        <f>#REF!</f>
        <v>#REF!</v>
      </c>
      <c r="J49" s="108"/>
      <c r="K49" s="123"/>
    </row>
    <row r="50" spans="1:11" ht="13.5" x14ac:dyDescent="0.25">
      <c r="A50" s="113" t="s">
        <v>219</v>
      </c>
      <c r="B50" s="110"/>
      <c r="C50" s="126"/>
      <c r="D50" s="110"/>
      <c r="E50" s="119"/>
      <c r="F50" s="119"/>
      <c r="G50" s="110" t="s">
        <v>217</v>
      </c>
      <c r="H50" s="110"/>
      <c r="I50" s="112">
        <f>'Section 1 - Overall'!D13</f>
        <v>0</v>
      </c>
      <c r="J50" s="128"/>
      <c r="K50" s="123"/>
    </row>
    <row r="51" spans="1:11" ht="14.25" thickBot="1" x14ac:dyDescent="0.3">
      <c r="A51" s="127" t="s">
        <v>220</v>
      </c>
      <c r="B51" s="111"/>
      <c r="C51" s="111"/>
      <c r="D51" s="111"/>
      <c r="E51" s="124"/>
      <c r="F51" s="124"/>
      <c r="G51" s="111"/>
      <c r="H51" s="111"/>
      <c r="I51" s="110"/>
      <c r="J51" s="130"/>
      <c r="K51" s="125"/>
    </row>
    <row r="52" spans="1:11" ht="14.25" thickTop="1" thickBot="1" x14ac:dyDescent="0.25">
      <c r="A52" s="97"/>
      <c r="B52" s="98"/>
      <c r="C52" s="98"/>
      <c r="D52" s="98"/>
      <c r="E52" s="98"/>
      <c r="F52" s="98"/>
      <c r="G52" s="98"/>
      <c r="H52" s="98"/>
      <c r="I52" s="102"/>
      <c r="J52" s="102"/>
      <c r="K52" s="99"/>
    </row>
    <row r="53" spans="1:11" ht="13.5" thickTop="1" x14ac:dyDescent="0.2">
      <c r="A53" s="593"/>
      <c r="B53" s="594"/>
      <c r="C53" s="594"/>
      <c r="D53" s="594"/>
      <c r="E53" s="595"/>
      <c r="F53" s="101"/>
      <c r="G53" s="593"/>
      <c r="H53" s="594"/>
      <c r="I53" s="594"/>
      <c r="J53" s="594"/>
      <c r="K53" s="595"/>
    </row>
    <row r="54" spans="1:11" x14ac:dyDescent="0.2">
      <c r="A54" s="596"/>
      <c r="B54" s="597"/>
      <c r="C54" s="597"/>
      <c r="D54" s="597"/>
      <c r="E54" s="598"/>
      <c r="F54" s="101"/>
      <c r="G54" s="596"/>
      <c r="H54" s="597"/>
      <c r="I54" s="597"/>
      <c r="J54" s="597"/>
      <c r="K54" s="598"/>
    </row>
    <row r="55" spans="1:11" x14ac:dyDescent="0.2">
      <c r="A55" s="596"/>
      <c r="B55" s="597"/>
      <c r="C55" s="597"/>
      <c r="D55" s="597"/>
      <c r="E55" s="598"/>
      <c r="F55" s="101"/>
      <c r="G55" s="596"/>
      <c r="H55" s="597"/>
      <c r="I55" s="597"/>
      <c r="J55" s="597"/>
      <c r="K55" s="598"/>
    </row>
    <row r="56" spans="1:11" x14ac:dyDescent="0.2">
      <c r="A56" s="596"/>
      <c r="B56" s="597"/>
      <c r="C56" s="597"/>
      <c r="D56" s="597"/>
      <c r="E56" s="598"/>
      <c r="F56" s="101"/>
      <c r="G56" s="596"/>
      <c r="H56" s="597"/>
      <c r="I56" s="597"/>
      <c r="J56" s="597"/>
      <c r="K56" s="598"/>
    </row>
    <row r="57" spans="1:11" x14ac:dyDescent="0.2">
      <c r="A57" s="596"/>
      <c r="B57" s="597"/>
      <c r="C57" s="597"/>
      <c r="D57" s="597"/>
      <c r="E57" s="598"/>
      <c r="F57" s="101"/>
      <c r="G57" s="596"/>
      <c r="H57" s="597"/>
      <c r="I57" s="597"/>
      <c r="J57" s="597"/>
      <c r="K57" s="598"/>
    </row>
    <row r="58" spans="1:11" x14ac:dyDescent="0.2">
      <c r="A58" s="596"/>
      <c r="B58" s="597"/>
      <c r="C58" s="597"/>
      <c r="D58" s="597"/>
      <c r="E58" s="598"/>
      <c r="F58" s="101"/>
      <c r="G58" s="596"/>
      <c r="H58" s="597"/>
      <c r="I58" s="597"/>
      <c r="J58" s="597"/>
      <c r="K58" s="598"/>
    </row>
    <row r="59" spans="1:11" x14ac:dyDescent="0.2">
      <c r="A59" s="596"/>
      <c r="B59" s="597"/>
      <c r="C59" s="597"/>
      <c r="D59" s="597"/>
      <c r="E59" s="598"/>
      <c r="F59" s="101"/>
      <c r="G59" s="596"/>
      <c r="H59" s="597"/>
      <c r="I59" s="597"/>
      <c r="J59" s="597"/>
      <c r="K59" s="598"/>
    </row>
    <row r="60" spans="1:11" x14ac:dyDescent="0.2">
      <c r="A60" s="596"/>
      <c r="B60" s="597"/>
      <c r="C60" s="597"/>
      <c r="D60" s="597"/>
      <c r="E60" s="598"/>
      <c r="F60" s="101"/>
      <c r="G60" s="596"/>
      <c r="H60" s="597"/>
      <c r="I60" s="597"/>
      <c r="J60" s="597"/>
      <c r="K60" s="598"/>
    </row>
    <row r="61" spans="1:11" x14ac:dyDescent="0.2">
      <c r="A61" s="596"/>
      <c r="B61" s="597"/>
      <c r="C61" s="597"/>
      <c r="D61" s="597"/>
      <c r="E61" s="598"/>
      <c r="F61" s="101"/>
      <c r="G61" s="596"/>
      <c r="H61" s="597"/>
      <c r="I61" s="597"/>
      <c r="J61" s="597"/>
      <c r="K61" s="598"/>
    </row>
    <row r="62" spans="1:11" x14ac:dyDescent="0.2">
      <c r="A62" s="596"/>
      <c r="B62" s="597"/>
      <c r="C62" s="597"/>
      <c r="D62" s="597"/>
      <c r="E62" s="598"/>
      <c r="F62" s="101"/>
      <c r="G62" s="596"/>
      <c r="H62" s="597"/>
      <c r="I62" s="597"/>
      <c r="J62" s="597"/>
      <c r="K62" s="598"/>
    </row>
    <row r="63" spans="1:11" x14ac:dyDescent="0.2">
      <c r="A63" s="596"/>
      <c r="B63" s="597"/>
      <c r="C63" s="597"/>
      <c r="D63" s="597"/>
      <c r="E63" s="598"/>
      <c r="F63" s="101"/>
      <c r="G63" s="596"/>
      <c r="H63" s="597"/>
      <c r="I63" s="597"/>
      <c r="J63" s="597"/>
      <c r="K63" s="598"/>
    </row>
    <row r="64" spans="1:11" x14ac:dyDescent="0.2">
      <c r="A64" s="596"/>
      <c r="B64" s="597"/>
      <c r="C64" s="597"/>
      <c r="D64" s="597"/>
      <c r="E64" s="598"/>
      <c r="F64" s="101"/>
      <c r="G64" s="596"/>
      <c r="H64" s="597"/>
      <c r="I64" s="597"/>
      <c r="J64" s="597"/>
      <c r="K64" s="598"/>
    </row>
    <row r="65" spans="1:11" ht="13.5" thickBot="1" x14ac:dyDescent="0.25">
      <c r="A65" s="599"/>
      <c r="B65" s="600"/>
      <c r="C65" s="600"/>
      <c r="D65" s="600"/>
      <c r="E65" s="601"/>
      <c r="F65" s="101"/>
      <c r="G65" s="599"/>
      <c r="H65" s="600"/>
      <c r="I65" s="600"/>
      <c r="J65" s="600"/>
      <c r="K65" s="601"/>
    </row>
    <row r="66" spans="1:11" ht="13.5" thickTop="1" x14ac:dyDescent="0.2">
      <c r="A66" s="602"/>
      <c r="B66" s="603"/>
      <c r="C66" s="603"/>
      <c r="D66" s="603"/>
      <c r="E66" s="603"/>
      <c r="F66" s="101"/>
      <c r="G66" s="603"/>
      <c r="H66" s="603"/>
      <c r="I66" s="603"/>
      <c r="J66" s="603"/>
      <c r="K66" s="606"/>
    </row>
    <row r="67" spans="1:11" ht="13.5" thickBot="1" x14ac:dyDescent="0.25">
      <c r="A67" s="604"/>
      <c r="B67" s="605"/>
      <c r="C67" s="605"/>
      <c r="D67" s="605"/>
      <c r="E67" s="605"/>
      <c r="F67" s="101"/>
      <c r="G67" s="605"/>
      <c r="H67" s="605"/>
      <c r="I67" s="605"/>
      <c r="J67" s="605"/>
      <c r="K67" s="607"/>
    </row>
    <row r="68" spans="1:11" ht="13.5" thickTop="1" x14ac:dyDescent="0.2">
      <c r="A68" s="593"/>
      <c r="B68" s="594"/>
      <c r="C68" s="594"/>
      <c r="D68" s="594"/>
      <c r="E68" s="595"/>
      <c r="F68" s="101"/>
      <c r="G68" s="593"/>
      <c r="H68" s="594"/>
      <c r="I68" s="594"/>
      <c r="J68" s="594"/>
      <c r="K68" s="595"/>
    </row>
    <row r="69" spans="1:11" x14ac:dyDescent="0.2">
      <c r="A69" s="596"/>
      <c r="B69" s="597"/>
      <c r="C69" s="597"/>
      <c r="D69" s="597"/>
      <c r="E69" s="598"/>
      <c r="F69" s="101"/>
      <c r="G69" s="596"/>
      <c r="H69" s="597"/>
      <c r="I69" s="597"/>
      <c r="J69" s="597"/>
      <c r="K69" s="598"/>
    </row>
    <row r="70" spans="1:11" x14ac:dyDescent="0.2">
      <c r="A70" s="596"/>
      <c r="B70" s="597"/>
      <c r="C70" s="597"/>
      <c r="D70" s="597"/>
      <c r="E70" s="598"/>
      <c r="F70" s="101"/>
      <c r="G70" s="596"/>
      <c r="H70" s="597"/>
      <c r="I70" s="597"/>
      <c r="J70" s="597"/>
      <c r="K70" s="598"/>
    </row>
    <row r="71" spans="1:11" x14ac:dyDescent="0.2">
      <c r="A71" s="596"/>
      <c r="B71" s="597"/>
      <c r="C71" s="597"/>
      <c r="D71" s="597"/>
      <c r="E71" s="598"/>
      <c r="F71" s="101"/>
      <c r="G71" s="596"/>
      <c r="H71" s="597"/>
      <c r="I71" s="597"/>
      <c r="J71" s="597"/>
      <c r="K71" s="598"/>
    </row>
    <row r="72" spans="1:11" x14ac:dyDescent="0.2">
      <c r="A72" s="596"/>
      <c r="B72" s="597"/>
      <c r="C72" s="597"/>
      <c r="D72" s="597"/>
      <c r="E72" s="598"/>
      <c r="F72" s="101"/>
      <c r="G72" s="596"/>
      <c r="H72" s="597"/>
      <c r="I72" s="597"/>
      <c r="J72" s="597"/>
      <c r="K72" s="598"/>
    </row>
    <row r="73" spans="1:11" x14ac:dyDescent="0.2">
      <c r="A73" s="596"/>
      <c r="B73" s="597"/>
      <c r="C73" s="597"/>
      <c r="D73" s="597"/>
      <c r="E73" s="598"/>
      <c r="F73" s="101"/>
      <c r="G73" s="596"/>
      <c r="H73" s="597"/>
      <c r="I73" s="597"/>
      <c r="J73" s="597"/>
      <c r="K73" s="598"/>
    </row>
    <row r="74" spans="1:11" x14ac:dyDescent="0.2">
      <c r="A74" s="596"/>
      <c r="B74" s="597"/>
      <c r="C74" s="597"/>
      <c r="D74" s="597"/>
      <c r="E74" s="598"/>
      <c r="F74" s="101"/>
      <c r="G74" s="596"/>
      <c r="H74" s="597"/>
      <c r="I74" s="597"/>
      <c r="J74" s="597"/>
      <c r="K74" s="598"/>
    </row>
    <row r="75" spans="1:11" x14ac:dyDescent="0.2">
      <c r="A75" s="596"/>
      <c r="B75" s="597"/>
      <c r="C75" s="597"/>
      <c r="D75" s="597"/>
      <c r="E75" s="598"/>
      <c r="F75" s="101"/>
      <c r="G75" s="596"/>
      <c r="H75" s="597"/>
      <c r="I75" s="597"/>
      <c r="J75" s="597"/>
      <c r="K75" s="598"/>
    </row>
    <row r="76" spans="1:11" x14ac:dyDescent="0.2">
      <c r="A76" s="596"/>
      <c r="B76" s="597"/>
      <c r="C76" s="597"/>
      <c r="D76" s="597"/>
      <c r="E76" s="598"/>
      <c r="F76" s="101"/>
      <c r="G76" s="596"/>
      <c r="H76" s="597"/>
      <c r="I76" s="597"/>
      <c r="J76" s="597"/>
      <c r="K76" s="598"/>
    </row>
    <row r="77" spans="1:11" x14ac:dyDescent="0.2">
      <c r="A77" s="596"/>
      <c r="B77" s="597"/>
      <c r="C77" s="597"/>
      <c r="D77" s="597"/>
      <c r="E77" s="598"/>
      <c r="F77" s="101"/>
      <c r="G77" s="596"/>
      <c r="H77" s="597"/>
      <c r="I77" s="597"/>
      <c r="J77" s="597"/>
      <c r="K77" s="598"/>
    </row>
    <row r="78" spans="1:11" x14ac:dyDescent="0.2">
      <c r="A78" s="596"/>
      <c r="B78" s="597"/>
      <c r="C78" s="597"/>
      <c r="D78" s="597"/>
      <c r="E78" s="598"/>
      <c r="F78" s="101"/>
      <c r="G78" s="596"/>
      <c r="H78" s="597"/>
      <c r="I78" s="597"/>
      <c r="J78" s="597"/>
      <c r="K78" s="598"/>
    </row>
    <row r="79" spans="1:11" x14ac:dyDescent="0.2">
      <c r="A79" s="596"/>
      <c r="B79" s="597"/>
      <c r="C79" s="597"/>
      <c r="D79" s="597"/>
      <c r="E79" s="598"/>
      <c r="F79" s="101"/>
      <c r="G79" s="596"/>
      <c r="H79" s="597"/>
      <c r="I79" s="597"/>
      <c r="J79" s="597"/>
      <c r="K79" s="598"/>
    </row>
    <row r="80" spans="1:11" ht="13.5" thickBot="1" x14ac:dyDescent="0.25">
      <c r="A80" s="599"/>
      <c r="B80" s="600"/>
      <c r="C80" s="600"/>
      <c r="D80" s="600"/>
      <c r="E80" s="601"/>
      <c r="F80" s="101"/>
      <c r="G80" s="599"/>
      <c r="H80" s="600"/>
      <c r="I80" s="600"/>
      <c r="J80" s="600"/>
      <c r="K80" s="601"/>
    </row>
    <row r="81" spans="1:11" ht="13.5" thickTop="1" x14ac:dyDescent="0.2">
      <c r="A81" s="602"/>
      <c r="B81" s="603"/>
      <c r="C81" s="603"/>
      <c r="D81" s="603"/>
      <c r="E81" s="603"/>
      <c r="F81" s="101"/>
      <c r="G81" s="603"/>
      <c r="H81" s="603"/>
      <c r="I81" s="603"/>
      <c r="J81" s="603"/>
      <c r="K81" s="606"/>
    </row>
    <row r="82" spans="1:11" ht="13.5" thickBot="1" x14ac:dyDescent="0.25">
      <c r="A82" s="604"/>
      <c r="B82" s="605"/>
      <c r="C82" s="605"/>
      <c r="D82" s="605"/>
      <c r="E82" s="605"/>
      <c r="F82" s="101"/>
      <c r="G82" s="605"/>
      <c r="H82" s="605"/>
      <c r="I82" s="605"/>
      <c r="J82" s="605"/>
      <c r="K82" s="607"/>
    </row>
    <row r="83" spans="1:11" ht="13.5" thickTop="1" x14ac:dyDescent="0.2">
      <c r="A83" s="593"/>
      <c r="B83" s="594"/>
      <c r="C83" s="594"/>
      <c r="D83" s="594"/>
      <c r="E83" s="595"/>
      <c r="F83" s="101"/>
      <c r="G83" s="593"/>
      <c r="H83" s="594"/>
      <c r="I83" s="594"/>
      <c r="J83" s="594"/>
      <c r="K83" s="595"/>
    </row>
    <row r="84" spans="1:11" x14ac:dyDescent="0.2">
      <c r="A84" s="596"/>
      <c r="B84" s="597"/>
      <c r="C84" s="597"/>
      <c r="D84" s="597"/>
      <c r="E84" s="598"/>
      <c r="F84" s="101"/>
      <c r="G84" s="596"/>
      <c r="H84" s="597"/>
      <c r="I84" s="597"/>
      <c r="J84" s="597"/>
      <c r="K84" s="598"/>
    </row>
    <row r="85" spans="1:11" x14ac:dyDescent="0.2">
      <c r="A85" s="596"/>
      <c r="B85" s="597"/>
      <c r="C85" s="597"/>
      <c r="D85" s="597"/>
      <c r="E85" s="598"/>
      <c r="F85" s="101"/>
      <c r="G85" s="596"/>
      <c r="H85" s="597"/>
      <c r="I85" s="597"/>
      <c r="J85" s="597"/>
      <c r="K85" s="598"/>
    </row>
    <row r="86" spans="1:11" x14ac:dyDescent="0.2">
      <c r="A86" s="596"/>
      <c r="B86" s="597"/>
      <c r="C86" s="597"/>
      <c r="D86" s="597"/>
      <c r="E86" s="598"/>
      <c r="F86" s="101"/>
      <c r="G86" s="596"/>
      <c r="H86" s="597"/>
      <c r="I86" s="597"/>
      <c r="J86" s="597"/>
      <c r="K86" s="598"/>
    </row>
    <row r="87" spans="1:11" x14ac:dyDescent="0.2">
      <c r="A87" s="596"/>
      <c r="B87" s="597"/>
      <c r="C87" s="597"/>
      <c r="D87" s="597"/>
      <c r="E87" s="598"/>
      <c r="F87" s="101"/>
      <c r="G87" s="596"/>
      <c r="H87" s="597"/>
      <c r="I87" s="597"/>
      <c r="J87" s="597"/>
      <c r="K87" s="598"/>
    </row>
    <row r="88" spans="1:11" x14ac:dyDescent="0.2">
      <c r="A88" s="596"/>
      <c r="B88" s="597"/>
      <c r="C88" s="597"/>
      <c r="D88" s="597"/>
      <c r="E88" s="598"/>
      <c r="F88" s="101"/>
      <c r="G88" s="596"/>
      <c r="H88" s="597"/>
      <c r="I88" s="597"/>
      <c r="J88" s="597"/>
      <c r="K88" s="598"/>
    </row>
    <row r="89" spans="1:11" x14ac:dyDescent="0.2">
      <c r="A89" s="596"/>
      <c r="B89" s="597"/>
      <c r="C89" s="597"/>
      <c r="D89" s="597"/>
      <c r="E89" s="598"/>
      <c r="F89" s="101"/>
      <c r="G89" s="596"/>
      <c r="H89" s="597"/>
      <c r="I89" s="597"/>
      <c r="J89" s="597"/>
      <c r="K89" s="598"/>
    </row>
    <row r="90" spans="1:11" x14ac:dyDescent="0.2">
      <c r="A90" s="596"/>
      <c r="B90" s="597"/>
      <c r="C90" s="597"/>
      <c r="D90" s="597"/>
      <c r="E90" s="598"/>
      <c r="F90" s="101"/>
      <c r="G90" s="596"/>
      <c r="H90" s="597"/>
      <c r="I90" s="597"/>
      <c r="J90" s="597"/>
      <c r="K90" s="598"/>
    </row>
    <row r="91" spans="1:11" x14ac:dyDescent="0.2">
      <c r="A91" s="596"/>
      <c r="B91" s="597"/>
      <c r="C91" s="597"/>
      <c r="D91" s="597"/>
      <c r="E91" s="598"/>
      <c r="F91" s="101"/>
      <c r="G91" s="596"/>
      <c r="H91" s="597"/>
      <c r="I91" s="597"/>
      <c r="J91" s="597"/>
      <c r="K91" s="598"/>
    </row>
    <row r="92" spans="1:11" x14ac:dyDescent="0.2">
      <c r="A92" s="596"/>
      <c r="B92" s="597"/>
      <c r="C92" s="597"/>
      <c r="D92" s="597"/>
      <c r="E92" s="598"/>
      <c r="F92" s="101"/>
      <c r="G92" s="596"/>
      <c r="H92" s="597"/>
      <c r="I92" s="597"/>
      <c r="J92" s="597"/>
      <c r="K92" s="598"/>
    </row>
    <row r="93" spans="1:11" x14ac:dyDescent="0.2">
      <c r="A93" s="596"/>
      <c r="B93" s="597"/>
      <c r="C93" s="597"/>
      <c r="D93" s="597"/>
      <c r="E93" s="598"/>
      <c r="F93" s="101"/>
      <c r="G93" s="596"/>
      <c r="H93" s="597"/>
      <c r="I93" s="597"/>
      <c r="J93" s="597"/>
      <c r="K93" s="598"/>
    </row>
    <row r="94" spans="1:11" x14ac:dyDescent="0.2">
      <c r="A94" s="596"/>
      <c r="B94" s="597"/>
      <c r="C94" s="597"/>
      <c r="D94" s="597"/>
      <c r="E94" s="598"/>
      <c r="F94" s="101"/>
      <c r="G94" s="596"/>
      <c r="H94" s="597"/>
      <c r="I94" s="597"/>
      <c r="J94" s="597"/>
      <c r="K94" s="598"/>
    </row>
    <row r="95" spans="1:11" ht="13.5" thickBot="1" x14ac:dyDescent="0.25">
      <c r="A95" s="599"/>
      <c r="B95" s="600"/>
      <c r="C95" s="600"/>
      <c r="D95" s="600"/>
      <c r="E95" s="601"/>
      <c r="F95" s="102"/>
      <c r="G95" s="599"/>
      <c r="H95" s="600"/>
      <c r="I95" s="600"/>
      <c r="J95" s="600"/>
      <c r="K95" s="601"/>
    </row>
    <row r="96" spans="1:11" ht="14.25" thickTop="1" thickBot="1" x14ac:dyDescent="0.25">
      <c r="A96" s="604"/>
      <c r="B96" s="605"/>
      <c r="C96" s="605"/>
      <c r="D96" s="605"/>
      <c r="E96" s="605"/>
      <c r="F96" s="102"/>
      <c r="G96" s="605"/>
      <c r="H96" s="605"/>
      <c r="I96" s="605"/>
      <c r="J96" s="605"/>
      <c r="K96" s="607"/>
    </row>
    <row r="97" spans="1:11" ht="14.25" thickTop="1" x14ac:dyDescent="0.25">
      <c r="A97" s="114"/>
      <c r="B97" s="115"/>
      <c r="C97" s="115"/>
      <c r="D97" s="115"/>
      <c r="E97" s="115"/>
      <c r="F97" s="116"/>
      <c r="G97" s="589" t="s">
        <v>275</v>
      </c>
      <c r="H97" s="589"/>
      <c r="I97" s="589"/>
      <c r="J97" s="589"/>
      <c r="K97" s="590"/>
    </row>
    <row r="98" spans="1:11" ht="13.5" x14ac:dyDescent="0.25">
      <c r="A98" s="117"/>
      <c r="B98" s="110"/>
      <c r="C98" s="110"/>
      <c r="D98" s="110"/>
      <c r="E98" s="110"/>
      <c r="F98" s="110"/>
      <c r="G98" s="103"/>
      <c r="H98" s="591"/>
      <c r="I98" s="591"/>
      <c r="J98" s="591"/>
      <c r="K98" s="118"/>
    </row>
    <row r="99" spans="1:11" ht="13.5" x14ac:dyDescent="0.25">
      <c r="A99" s="117"/>
      <c r="B99" s="110"/>
      <c r="C99" s="110"/>
      <c r="D99" s="110"/>
      <c r="E99" s="110"/>
      <c r="F99" s="119"/>
      <c r="G99" s="110" t="s">
        <v>215</v>
      </c>
      <c r="H99" s="110"/>
      <c r="I99" s="120">
        <f>'Section 1 - Overall'!D9</f>
        <v>0</v>
      </c>
      <c r="J99" s="121"/>
      <c r="K99" s="123"/>
    </row>
    <row r="100" spans="1:11" ht="13.5" x14ac:dyDescent="0.25">
      <c r="A100" s="113" t="s">
        <v>218</v>
      </c>
      <c r="B100" s="110"/>
      <c r="C100" s="110"/>
      <c r="D100" s="110"/>
      <c r="E100" s="119"/>
      <c r="F100" s="119"/>
      <c r="G100" s="592" t="s">
        <v>216</v>
      </c>
      <c r="H100" s="592"/>
      <c r="I100" s="108" t="e">
        <f>#REF!</f>
        <v>#REF!</v>
      </c>
      <c r="J100" s="108"/>
      <c r="K100" s="123"/>
    </row>
    <row r="101" spans="1:11" ht="13.5" x14ac:dyDescent="0.25">
      <c r="A101" s="113" t="s">
        <v>219</v>
      </c>
      <c r="B101" s="110"/>
      <c r="C101" s="126"/>
      <c r="D101" s="110"/>
      <c r="E101" s="119"/>
      <c r="F101" s="119"/>
      <c r="G101" s="110" t="s">
        <v>217</v>
      </c>
      <c r="H101" s="110"/>
      <c r="I101" s="112">
        <f>'Section 1 - Overall'!D13</f>
        <v>0</v>
      </c>
      <c r="J101" s="108"/>
      <c r="K101" s="123"/>
    </row>
    <row r="102" spans="1:11" ht="14.25" thickBot="1" x14ac:dyDescent="0.3">
      <c r="A102" s="127" t="s">
        <v>220</v>
      </c>
      <c r="B102" s="111"/>
      <c r="C102" s="111"/>
      <c r="D102" s="111"/>
      <c r="E102" s="124"/>
      <c r="F102" s="124"/>
      <c r="G102" s="111"/>
      <c r="H102" s="111"/>
      <c r="I102" s="608"/>
      <c r="J102" s="608"/>
      <c r="K102" s="125"/>
    </row>
    <row r="103" spans="1:11" ht="14.25" thickTop="1" thickBot="1" x14ac:dyDescent="0.25">
      <c r="A103" s="97"/>
      <c r="B103" s="98"/>
      <c r="C103" s="98"/>
      <c r="D103" s="98"/>
      <c r="E103" s="98"/>
      <c r="F103" s="98"/>
      <c r="G103" s="98"/>
      <c r="H103" s="98"/>
      <c r="I103" s="98"/>
      <c r="J103" s="98"/>
      <c r="K103" s="99"/>
    </row>
    <row r="104" spans="1:11" ht="13.5" thickTop="1" x14ac:dyDescent="0.2">
      <c r="A104" s="593"/>
      <c r="B104" s="594"/>
      <c r="C104" s="594"/>
      <c r="D104" s="594"/>
      <c r="E104" s="595"/>
      <c r="F104" s="101"/>
      <c r="G104" s="593"/>
      <c r="H104" s="594"/>
      <c r="I104" s="594"/>
      <c r="J104" s="594"/>
      <c r="K104" s="595"/>
    </row>
    <row r="105" spans="1:11" x14ac:dyDescent="0.2">
      <c r="A105" s="596"/>
      <c r="B105" s="597"/>
      <c r="C105" s="597"/>
      <c r="D105" s="597"/>
      <c r="E105" s="598"/>
      <c r="F105" s="101"/>
      <c r="G105" s="596"/>
      <c r="H105" s="597"/>
      <c r="I105" s="597"/>
      <c r="J105" s="597"/>
      <c r="K105" s="598"/>
    </row>
    <row r="106" spans="1:11" x14ac:dyDescent="0.2">
      <c r="A106" s="596"/>
      <c r="B106" s="597"/>
      <c r="C106" s="597"/>
      <c r="D106" s="597"/>
      <c r="E106" s="598"/>
      <c r="F106" s="101"/>
      <c r="G106" s="596"/>
      <c r="H106" s="597"/>
      <c r="I106" s="597"/>
      <c r="J106" s="597"/>
      <c r="K106" s="598"/>
    </row>
    <row r="107" spans="1:11" x14ac:dyDescent="0.2">
      <c r="A107" s="596"/>
      <c r="B107" s="597"/>
      <c r="C107" s="597"/>
      <c r="D107" s="597"/>
      <c r="E107" s="598"/>
      <c r="F107" s="101"/>
      <c r="G107" s="596"/>
      <c r="H107" s="597"/>
      <c r="I107" s="597"/>
      <c r="J107" s="597"/>
      <c r="K107" s="598"/>
    </row>
    <row r="108" spans="1:11" x14ac:dyDescent="0.2">
      <c r="A108" s="596"/>
      <c r="B108" s="597"/>
      <c r="C108" s="597"/>
      <c r="D108" s="597"/>
      <c r="E108" s="598"/>
      <c r="F108" s="101"/>
      <c r="G108" s="596"/>
      <c r="H108" s="597"/>
      <c r="I108" s="597"/>
      <c r="J108" s="597"/>
      <c r="K108" s="598"/>
    </row>
    <row r="109" spans="1:11" x14ac:dyDescent="0.2">
      <c r="A109" s="596"/>
      <c r="B109" s="597"/>
      <c r="C109" s="597"/>
      <c r="D109" s="597"/>
      <c r="E109" s="598"/>
      <c r="F109" s="101"/>
      <c r="G109" s="596"/>
      <c r="H109" s="597"/>
      <c r="I109" s="597"/>
      <c r="J109" s="597"/>
      <c r="K109" s="598"/>
    </row>
    <row r="110" spans="1:11" x14ac:dyDescent="0.2">
      <c r="A110" s="596"/>
      <c r="B110" s="597"/>
      <c r="C110" s="597"/>
      <c r="D110" s="597"/>
      <c r="E110" s="598"/>
      <c r="F110" s="101"/>
      <c r="G110" s="596"/>
      <c r="H110" s="597"/>
      <c r="I110" s="597"/>
      <c r="J110" s="597"/>
      <c r="K110" s="598"/>
    </row>
    <row r="111" spans="1:11" x14ac:dyDescent="0.2">
      <c r="A111" s="596"/>
      <c r="B111" s="597"/>
      <c r="C111" s="597"/>
      <c r="D111" s="597"/>
      <c r="E111" s="598"/>
      <c r="F111" s="101"/>
      <c r="G111" s="596"/>
      <c r="H111" s="597"/>
      <c r="I111" s="597"/>
      <c r="J111" s="597"/>
      <c r="K111" s="598"/>
    </row>
    <row r="112" spans="1:11" x14ac:dyDescent="0.2">
      <c r="A112" s="596"/>
      <c r="B112" s="597"/>
      <c r="C112" s="597"/>
      <c r="D112" s="597"/>
      <c r="E112" s="598"/>
      <c r="F112" s="101"/>
      <c r="G112" s="596"/>
      <c r="H112" s="597"/>
      <c r="I112" s="597"/>
      <c r="J112" s="597"/>
      <c r="K112" s="598"/>
    </row>
    <row r="113" spans="1:11" x14ac:dyDescent="0.2">
      <c r="A113" s="596"/>
      <c r="B113" s="597"/>
      <c r="C113" s="597"/>
      <c r="D113" s="597"/>
      <c r="E113" s="598"/>
      <c r="F113" s="101"/>
      <c r="G113" s="596"/>
      <c r="H113" s="597"/>
      <c r="I113" s="597"/>
      <c r="J113" s="597"/>
      <c r="K113" s="598"/>
    </row>
    <row r="114" spans="1:11" x14ac:dyDescent="0.2">
      <c r="A114" s="596"/>
      <c r="B114" s="597"/>
      <c r="C114" s="597"/>
      <c r="D114" s="597"/>
      <c r="E114" s="598"/>
      <c r="F114" s="101"/>
      <c r="G114" s="596"/>
      <c r="H114" s="597"/>
      <c r="I114" s="597"/>
      <c r="J114" s="597"/>
      <c r="K114" s="598"/>
    </row>
    <row r="115" spans="1:11" x14ac:dyDescent="0.2">
      <c r="A115" s="596"/>
      <c r="B115" s="597"/>
      <c r="C115" s="597"/>
      <c r="D115" s="597"/>
      <c r="E115" s="598"/>
      <c r="F115" s="101"/>
      <c r="G115" s="596"/>
      <c r="H115" s="597"/>
      <c r="I115" s="597"/>
      <c r="J115" s="597"/>
      <c r="K115" s="598"/>
    </row>
    <row r="116" spans="1:11" ht="13.5" thickBot="1" x14ac:dyDescent="0.25">
      <c r="A116" s="599"/>
      <c r="B116" s="600"/>
      <c r="C116" s="600"/>
      <c r="D116" s="600"/>
      <c r="E116" s="601"/>
      <c r="F116" s="101"/>
      <c r="G116" s="599"/>
      <c r="H116" s="600"/>
      <c r="I116" s="600"/>
      <c r="J116" s="600"/>
      <c r="K116" s="601"/>
    </row>
    <row r="117" spans="1:11" ht="13.5" thickTop="1" x14ac:dyDescent="0.2">
      <c r="A117" s="602"/>
      <c r="B117" s="603"/>
      <c r="C117" s="603"/>
      <c r="D117" s="603"/>
      <c r="E117" s="603"/>
      <c r="F117" s="101"/>
      <c r="G117" s="603"/>
      <c r="H117" s="603"/>
      <c r="I117" s="603"/>
      <c r="J117" s="603"/>
      <c r="K117" s="606"/>
    </row>
    <row r="118" spans="1:11" ht="13.5" thickBot="1" x14ac:dyDescent="0.25">
      <c r="A118" s="604"/>
      <c r="B118" s="605"/>
      <c r="C118" s="605"/>
      <c r="D118" s="605"/>
      <c r="E118" s="605"/>
      <c r="F118" s="101"/>
      <c r="G118" s="605"/>
      <c r="H118" s="605"/>
      <c r="I118" s="605"/>
      <c r="J118" s="605"/>
      <c r="K118" s="607"/>
    </row>
    <row r="119" spans="1:11" ht="13.5" thickTop="1" x14ac:dyDescent="0.2">
      <c r="A119" s="593"/>
      <c r="B119" s="594"/>
      <c r="C119" s="594"/>
      <c r="D119" s="594"/>
      <c r="E119" s="595"/>
      <c r="F119" s="101"/>
      <c r="G119" s="593"/>
      <c r="H119" s="594"/>
      <c r="I119" s="594"/>
      <c r="J119" s="594"/>
      <c r="K119" s="595"/>
    </row>
    <row r="120" spans="1:11" x14ac:dyDescent="0.2">
      <c r="A120" s="596"/>
      <c r="B120" s="597"/>
      <c r="C120" s="597"/>
      <c r="D120" s="597"/>
      <c r="E120" s="598"/>
      <c r="F120" s="101"/>
      <c r="G120" s="596"/>
      <c r="H120" s="597"/>
      <c r="I120" s="597"/>
      <c r="J120" s="597"/>
      <c r="K120" s="598"/>
    </row>
    <row r="121" spans="1:11" x14ac:dyDescent="0.2">
      <c r="A121" s="596"/>
      <c r="B121" s="597"/>
      <c r="C121" s="597"/>
      <c r="D121" s="597"/>
      <c r="E121" s="598"/>
      <c r="F121" s="101"/>
      <c r="G121" s="596"/>
      <c r="H121" s="597"/>
      <c r="I121" s="597"/>
      <c r="J121" s="597"/>
      <c r="K121" s="598"/>
    </row>
    <row r="122" spans="1:11" x14ac:dyDescent="0.2">
      <c r="A122" s="596"/>
      <c r="B122" s="597"/>
      <c r="C122" s="597"/>
      <c r="D122" s="597"/>
      <c r="E122" s="598"/>
      <c r="F122" s="101"/>
      <c r="G122" s="596"/>
      <c r="H122" s="597"/>
      <c r="I122" s="597"/>
      <c r="J122" s="597"/>
      <c r="K122" s="598"/>
    </row>
    <row r="123" spans="1:11" x14ac:dyDescent="0.2">
      <c r="A123" s="596"/>
      <c r="B123" s="597"/>
      <c r="C123" s="597"/>
      <c r="D123" s="597"/>
      <c r="E123" s="598"/>
      <c r="F123" s="101"/>
      <c r="G123" s="596"/>
      <c r="H123" s="597"/>
      <c r="I123" s="597"/>
      <c r="J123" s="597"/>
      <c r="K123" s="598"/>
    </row>
    <row r="124" spans="1:11" x14ac:dyDescent="0.2">
      <c r="A124" s="596"/>
      <c r="B124" s="597"/>
      <c r="C124" s="597"/>
      <c r="D124" s="597"/>
      <c r="E124" s="598"/>
      <c r="F124" s="101"/>
      <c r="G124" s="596"/>
      <c r="H124" s="597"/>
      <c r="I124" s="597"/>
      <c r="J124" s="597"/>
      <c r="K124" s="598"/>
    </row>
    <row r="125" spans="1:11" x14ac:dyDescent="0.2">
      <c r="A125" s="596"/>
      <c r="B125" s="597"/>
      <c r="C125" s="597"/>
      <c r="D125" s="597"/>
      <c r="E125" s="598"/>
      <c r="F125" s="101"/>
      <c r="G125" s="596"/>
      <c r="H125" s="597"/>
      <c r="I125" s="597"/>
      <c r="J125" s="597"/>
      <c r="K125" s="598"/>
    </row>
    <row r="126" spans="1:11" x14ac:dyDescent="0.2">
      <c r="A126" s="596"/>
      <c r="B126" s="597"/>
      <c r="C126" s="597"/>
      <c r="D126" s="597"/>
      <c r="E126" s="598"/>
      <c r="F126" s="101"/>
      <c r="G126" s="596"/>
      <c r="H126" s="597"/>
      <c r="I126" s="597"/>
      <c r="J126" s="597"/>
      <c r="K126" s="598"/>
    </row>
    <row r="127" spans="1:11" x14ac:dyDescent="0.2">
      <c r="A127" s="596"/>
      <c r="B127" s="597"/>
      <c r="C127" s="597"/>
      <c r="D127" s="597"/>
      <c r="E127" s="598"/>
      <c r="F127" s="101"/>
      <c r="G127" s="596"/>
      <c r="H127" s="597"/>
      <c r="I127" s="597"/>
      <c r="J127" s="597"/>
      <c r="K127" s="598"/>
    </row>
    <row r="128" spans="1:11" x14ac:dyDescent="0.2">
      <c r="A128" s="596"/>
      <c r="B128" s="597"/>
      <c r="C128" s="597"/>
      <c r="D128" s="597"/>
      <c r="E128" s="598"/>
      <c r="F128" s="101"/>
      <c r="G128" s="596"/>
      <c r="H128" s="597"/>
      <c r="I128" s="597"/>
      <c r="J128" s="597"/>
      <c r="K128" s="598"/>
    </row>
    <row r="129" spans="1:11" x14ac:dyDescent="0.2">
      <c r="A129" s="596"/>
      <c r="B129" s="597"/>
      <c r="C129" s="597"/>
      <c r="D129" s="597"/>
      <c r="E129" s="598"/>
      <c r="F129" s="101"/>
      <c r="G129" s="596"/>
      <c r="H129" s="597"/>
      <c r="I129" s="597"/>
      <c r="J129" s="597"/>
      <c r="K129" s="598"/>
    </row>
    <row r="130" spans="1:11" x14ac:dyDescent="0.2">
      <c r="A130" s="596"/>
      <c r="B130" s="597"/>
      <c r="C130" s="597"/>
      <c r="D130" s="597"/>
      <c r="E130" s="598"/>
      <c r="F130" s="101"/>
      <c r="G130" s="596"/>
      <c r="H130" s="597"/>
      <c r="I130" s="597"/>
      <c r="J130" s="597"/>
      <c r="K130" s="598"/>
    </row>
    <row r="131" spans="1:11" ht="13.5" thickBot="1" x14ac:dyDescent="0.25">
      <c r="A131" s="599"/>
      <c r="B131" s="600"/>
      <c r="C131" s="600"/>
      <c r="D131" s="600"/>
      <c r="E131" s="601"/>
      <c r="F131" s="101"/>
      <c r="G131" s="599"/>
      <c r="H131" s="600"/>
      <c r="I131" s="600"/>
      <c r="J131" s="600"/>
      <c r="K131" s="601"/>
    </row>
    <row r="132" spans="1:11" ht="13.5" thickTop="1" x14ac:dyDescent="0.2">
      <c r="A132" s="602"/>
      <c r="B132" s="603"/>
      <c r="C132" s="603"/>
      <c r="D132" s="603"/>
      <c r="E132" s="603"/>
      <c r="F132" s="101"/>
      <c r="G132" s="603"/>
      <c r="H132" s="603"/>
      <c r="I132" s="603"/>
      <c r="J132" s="603"/>
      <c r="K132" s="606"/>
    </row>
    <row r="133" spans="1:11" ht="13.5" thickBot="1" x14ac:dyDescent="0.25">
      <c r="A133" s="604"/>
      <c r="B133" s="605"/>
      <c r="C133" s="605"/>
      <c r="D133" s="605"/>
      <c r="E133" s="605"/>
      <c r="F133" s="101"/>
      <c r="G133" s="605"/>
      <c r="H133" s="605"/>
      <c r="I133" s="605"/>
      <c r="J133" s="605"/>
      <c r="K133" s="607"/>
    </row>
    <row r="134" spans="1:11" ht="13.5" thickTop="1" x14ac:dyDescent="0.2">
      <c r="A134" s="593"/>
      <c r="B134" s="594"/>
      <c r="C134" s="594"/>
      <c r="D134" s="594"/>
      <c r="E134" s="595"/>
      <c r="F134" s="101"/>
      <c r="G134" s="593"/>
      <c r="H134" s="594"/>
      <c r="I134" s="594"/>
      <c r="J134" s="594"/>
      <c r="K134" s="595"/>
    </row>
    <row r="135" spans="1:11" x14ac:dyDescent="0.2">
      <c r="A135" s="596"/>
      <c r="B135" s="597"/>
      <c r="C135" s="597"/>
      <c r="D135" s="597"/>
      <c r="E135" s="598"/>
      <c r="F135" s="101"/>
      <c r="G135" s="596"/>
      <c r="H135" s="597"/>
      <c r="I135" s="597"/>
      <c r="J135" s="597"/>
      <c r="K135" s="598"/>
    </row>
    <row r="136" spans="1:11" x14ac:dyDescent="0.2">
      <c r="A136" s="596"/>
      <c r="B136" s="597"/>
      <c r="C136" s="597"/>
      <c r="D136" s="597"/>
      <c r="E136" s="598"/>
      <c r="F136" s="101"/>
      <c r="G136" s="596"/>
      <c r="H136" s="597"/>
      <c r="I136" s="597"/>
      <c r="J136" s="597"/>
      <c r="K136" s="598"/>
    </row>
    <row r="137" spans="1:11" x14ac:dyDescent="0.2">
      <c r="A137" s="596"/>
      <c r="B137" s="597"/>
      <c r="C137" s="597"/>
      <c r="D137" s="597"/>
      <c r="E137" s="598"/>
      <c r="F137" s="101"/>
      <c r="G137" s="596"/>
      <c r="H137" s="597"/>
      <c r="I137" s="597"/>
      <c r="J137" s="597"/>
      <c r="K137" s="598"/>
    </row>
    <row r="138" spans="1:11" x14ac:dyDescent="0.2">
      <c r="A138" s="596"/>
      <c r="B138" s="597"/>
      <c r="C138" s="597"/>
      <c r="D138" s="597"/>
      <c r="E138" s="598"/>
      <c r="F138" s="101"/>
      <c r="G138" s="596"/>
      <c r="H138" s="597"/>
      <c r="I138" s="597"/>
      <c r="J138" s="597"/>
      <c r="K138" s="598"/>
    </row>
    <row r="139" spans="1:11" x14ac:dyDescent="0.2">
      <c r="A139" s="596"/>
      <c r="B139" s="597"/>
      <c r="C139" s="597"/>
      <c r="D139" s="597"/>
      <c r="E139" s="598"/>
      <c r="F139" s="101"/>
      <c r="G139" s="596"/>
      <c r="H139" s="597"/>
      <c r="I139" s="597"/>
      <c r="J139" s="597"/>
      <c r="K139" s="598"/>
    </row>
    <row r="140" spans="1:11" x14ac:dyDescent="0.2">
      <c r="A140" s="596"/>
      <c r="B140" s="597"/>
      <c r="C140" s="597"/>
      <c r="D140" s="597"/>
      <c r="E140" s="598"/>
      <c r="F140" s="101"/>
      <c r="G140" s="596"/>
      <c r="H140" s="597"/>
      <c r="I140" s="597"/>
      <c r="J140" s="597"/>
      <c r="K140" s="598"/>
    </row>
    <row r="141" spans="1:11" x14ac:dyDescent="0.2">
      <c r="A141" s="596"/>
      <c r="B141" s="597"/>
      <c r="C141" s="597"/>
      <c r="D141" s="597"/>
      <c r="E141" s="598"/>
      <c r="F141" s="101"/>
      <c r="G141" s="596"/>
      <c r="H141" s="597"/>
      <c r="I141" s="597"/>
      <c r="J141" s="597"/>
      <c r="K141" s="598"/>
    </row>
    <row r="142" spans="1:11" x14ac:dyDescent="0.2">
      <c r="A142" s="596"/>
      <c r="B142" s="597"/>
      <c r="C142" s="597"/>
      <c r="D142" s="597"/>
      <c r="E142" s="598"/>
      <c r="F142" s="101"/>
      <c r="G142" s="596"/>
      <c r="H142" s="597"/>
      <c r="I142" s="597"/>
      <c r="J142" s="597"/>
      <c r="K142" s="598"/>
    </row>
    <row r="143" spans="1:11" x14ac:dyDescent="0.2">
      <c r="A143" s="596"/>
      <c r="B143" s="597"/>
      <c r="C143" s="597"/>
      <c r="D143" s="597"/>
      <c r="E143" s="598"/>
      <c r="F143" s="101"/>
      <c r="G143" s="596"/>
      <c r="H143" s="597"/>
      <c r="I143" s="597"/>
      <c r="J143" s="597"/>
      <c r="K143" s="598"/>
    </row>
    <row r="144" spans="1:11" x14ac:dyDescent="0.2">
      <c r="A144" s="596"/>
      <c r="B144" s="597"/>
      <c r="C144" s="597"/>
      <c r="D144" s="597"/>
      <c r="E144" s="598"/>
      <c r="F144" s="101"/>
      <c r="G144" s="596"/>
      <c r="H144" s="597"/>
      <c r="I144" s="597"/>
      <c r="J144" s="597"/>
      <c r="K144" s="598"/>
    </row>
    <row r="145" spans="1:11" x14ac:dyDescent="0.2">
      <c r="A145" s="596"/>
      <c r="B145" s="597"/>
      <c r="C145" s="597"/>
      <c r="D145" s="597"/>
      <c r="E145" s="598"/>
      <c r="F145" s="101"/>
      <c r="G145" s="596"/>
      <c r="H145" s="597"/>
      <c r="I145" s="597"/>
      <c r="J145" s="597"/>
      <c r="K145" s="598"/>
    </row>
    <row r="146" spans="1:11" ht="13.5" thickBot="1" x14ac:dyDescent="0.25">
      <c r="A146" s="599"/>
      <c r="B146" s="600"/>
      <c r="C146" s="600"/>
      <c r="D146" s="600"/>
      <c r="E146" s="601"/>
      <c r="F146" s="102"/>
      <c r="G146" s="599"/>
      <c r="H146" s="600"/>
      <c r="I146" s="600"/>
      <c r="J146" s="600"/>
      <c r="K146" s="601"/>
    </row>
    <row r="147" spans="1:11" ht="14.25" thickTop="1" x14ac:dyDescent="0.25">
      <c r="A147" s="602"/>
      <c r="B147" s="603"/>
      <c r="C147" s="603"/>
      <c r="D147" s="603"/>
      <c r="E147" s="603"/>
      <c r="F147" s="103"/>
      <c r="G147" s="603"/>
      <c r="H147" s="603"/>
      <c r="I147" s="603"/>
      <c r="J147" s="603"/>
      <c r="K147" s="606"/>
    </row>
    <row r="148" spans="1:11" ht="13.5" thickBot="1" x14ac:dyDescent="0.25">
      <c r="A148" s="604"/>
      <c r="B148" s="605"/>
      <c r="C148" s="605"/>
      <c r="D148" s="605"/>
      <c r="E148" s="605"/>
      <c r="F148" s="102"/>
      <c r="G148" s="605"/>
      <c r="H148" s="605"/>
      <c r="I148" s="605"/>
      <c r="J148" s="605"/>
      <c r="K148" s="607"/>
    </row>
    <row r="149" spans="1:11" ht="14.25" thickTop="1" x14ac:dyDescent="0.25">
      <c r="A149" s="114"/>
      <c r="B149" s="115"/>
      <c r="C149" s="115"/>
      <c r="D149" s="115"/>
      <c r="E149" s="115"/>
      <c r="F149" s="116"/>
      <c r="G149" s="589" t="s">
        <v>276</v>
      </c>
      <c r="H149" s="589"/>
      <c r="I149" s="589"/>
      <c r="J149" s="589"/>
      <c r="K149" s="590"/>
    </row>
    <row r="150" spans="1:11" ht="13.5" x14ac:dyDescent="0.25">
      <c r="A150" s="117"/>
      <c r="B150" s="110"/>
      <c r="C150" s="110"/>
      <c r="D150" s="110"/>
      <c r="E150" s="110"/>
      <c r="F150" s="110"/>
      <c r="G150" s="103"/>
      <c r="H150" s="591"/>
      <c r="I150" s="591"/>
      <c r="J150" s="591"/>
      <c r="K150" s="118"/>
    </row>
    <row r="151" spans="1:11" ht="13.5" x14ac:dyDescent="0.25">
      <c r="A151" s="117"/>
      <c r="B151" s="110"/>
      <c r="C151" s="110"/>
      <c r="D151" s="110"/>
      <c r="E151" s="110"/>
      <c r="F151" s="119"/>
      <c r="G151" s="110" t="s">
        <v>215</v>
      </c>
      <c r="H151" s="110"/>
      <c r="I151" s="120">
        <f>'Section 1 - Overall'!D9</f>
        <v>0</v>
      </c>
      <c r="J151" s="121"/>
      <c r="K151" s="123"/>
    </row>
    <row r="152" spans="1:11" ht="13.5" x14ac:dyDescent="0.25">
      <c r="A152" s="113" t="s">
        <v>218</v>
      </c>
      <c r="B152" s="110"/>
      <c r="C152" s="110"/>
      <c r="D152" s="110"/>
      <c r="E152" s="119"/>
      <c r="F152" s="119"/>
      <c r="G152" s="592" t="s">
        <v>216</v>
      </c>
      <c r="H152" s="592"/>
      <c r="I152" s="108" t="e">
        <f>#REF!</f>
        <v>#REF!</v>
      </c>
      <c r="J152" s="108"/>
      <c r="K152" s="123"/>
    </row>
    <row r="153" spans="1:11" ht="13.5" x14ac:dyDescent="0.25">
      <c r="A153" s="113" t="s">
        <v>219</v>
      </c>
      <c r="B153" s="110"/>
      <c r="C153" s="126"/>
      <c r="D153" s="110"/>
      <c r="E153" s="119"/>
      <c r="F153" s="119"/>
      <c r="G153" s="110" t="s">
        <v>217</v>
      </c>
      <c r="H153" s="110"/>
      <c r="I153" s="109">
        <f>'Section 1 - Overall'!D13</f>
        <v>0</v>
      </c>
      <c r="J153" s="128"/>
      <c r="K153" s="123"/>
    </row>
    <row r="154" spans="1:11" ht="14.25" thickBot="1" x14ac:dyDescent="0.3">
      <c r="A154" s="127" t="s">
        <v>220</v>
      </c>
      <c r="B154" s="111"/>
      <c r="C154" s="111"/>
      <c r="D154" s="111"/>
      <c r="E154" s="124"/>
      <c r="F154" s="124"/>
      <c r="G154" s="111"/>
      <c r="H154" s="111"/>
      <c r="I154" s="608"/>
      <c r="J154" s="608"/>
      <c r="K154" s="125"/>
    </row>
    <row r="155" spans="1:11" ht="14.25" thickTop="1" thickBot="1" x14ac:dyDescent="0.25">
      <c r="A155" s="97"/>
      <c r="B155" s="98"/>
      <c r="C155" s="98"/>
      <c r="D155" s="98"/>
      <c r="E155" s="98"/>
      <c r="F155" s="98"/>
      <c r="G155" s="98"/>
      <c r="H155" s="98"/>
      <c r="I155" s="98"/>
      <c r="J155" s="98"/>
      <c r="K155" s="99"/>
    </row>
    <row r="156" spans="1:11" ht="13.5" thickTop="1" x14ac:dyDescent="0.2">
      <c r="A156" s="593"/>
      <c r="B156" s="594"/>
      <c r="C156" s="594"/>
      <c r="D156" s="594"/>
      <c r="E156" s="595"/>
      <c r="F156" s="101"/>
      <c r="G156" s="593"/>
      <c r="H156" s="594"/>
      <c r="I156" s="594"/>
      <c r="J156" s="594"/>
      <c r="K156" s="595"/>
    </row>
    <row r="157" spans="1:11" x14ac:dyDescent="0.2">
      <c r="A157" s="596"/>
      <c r="B157" s="597"/>
      <c r="C157" s="597"/>
      <c r="D157" s="597"/>
      <c r="E157" s="598"/>
      <c r="F157" s="101"/>
      <c r="G157" s="596"/>
      <c r="H157" s="597"/>
      <c r="I157" s="597"/>
      <c r="J157" s="597"/>
      <c r="K157" s="598"/>
    </row>
    <row r="158" spans="1:11" x14ac:dyDescent="0.2">
      <c r="A158" s="596"/>
      <c r="B158" s="597"/>
      <c r="C158" s="597"/>
      <c r="D158" s="597"/>
      <c r="E158" s="598"/>
      <c r="F158" s="101"/>
      <c r="G158" s="596"/>
      <c r="H158" s="597"/>
      <c r="I158" s="597"/>
      <c r="J158" s="597"/>
      <c r="K158" s="598"/>
    </row>
    <row r="159" spans="1:11" x14ac:dyDescent="0.2">
      <c r="A159" s="596"/>
      <c r="B159" s="597"/>
      <c r="C159" s="597"/>
      <c r="D159" s="597"/>
      <c r="E159" s="598"/>
      <c r="F159" s="101"/>
      <c r="G159" s="596"/>
      <c r="H159" s="597"/>
      <c r="I159" s="597"/>
      <c r="J159" s="597"/>
      <c r="K159" s="598"/>
    </row>
    <row r="160" spans="1:11" x14ac:dyDescent="0.2">
      <c r="A160" s="596"/>
      <c r="B160" s="597"/>
      <c r="C160" s="597"/>
      <c r="D160" s="597"/>
      <c r="E160" s="598"/>
      <c r="F160" s="101"/>
      <c r="G160" s="596"/>
      <c r="H160" s="597"/>
      <c r="I160" s="597"/>
      <c r="J160" s="597"/>
      <c r="K160" s="598"/>
    </row>
    <row r="161" spans="1:11" x14ac:dyDescent="0.2">
      <c r="A161" s="596"/>
      <c r="B161" s="597"/>
      <c r="C161" s="597"/>
      <c r="D161" s="597"/>
      <c r="E161" s="598"/>
      <c r="F161" s="101"/>
      <c r="G161" s="596"/>
      <c r="H161" s="597"/>
      <c r="I161" s="597"/>
      <c r="J161" s="597"/>
      <c r="K161" s="598"/>
    </row>
    <row r="162" spans="1:11" x14ac:dyDescent="0.2">
      <c r="A162" s="596"/>
      <c r="B162" s="597"/>
      <c r="C162" s="597"/>
      <c r="D162" s="597"/>
      <c r="E162" s="598"/>
      <c r="F162" s="101"/>
      <c r="G162" s="596"/>
      <c r="H162" s="597"/>
      <c r="I162" s="597"/>
      <c r="J162" s="597"/>
      <c r="K162" s="598"/>
    </row>
    <row r="163" spans="1:11" x14ac:dyDescent="0.2">
      <c r="A163" s="596"/>
      <c r="B163" s="597"/>
      <c r="C163" s="597"/>
      <c r="D163" s="597"/>
      <c r="E163" s="598"/>
      <c r="F163" s="101"/>
      <c r="G163" s="596"/>
      <c r="H163" s="597"/>
      <c r="I163" s="597"/>
      <c r="J163" s="597"/>
      <c r="K163" s="598"/>
    </row>
    <row r="164" spans="1:11" x14ac:dyDescent="0.2">
      <c r="A164" s="596"/>
      <c r="B164" s="597"/>
      <c r="C164" s="597"/>
      <c r="D164" s="597"/>
      <c r="E164" s="598"/>
      <c r="F164" s="101"/>
      <c r="G164" s="596"/>
      <c r="H164" s="597"/>
      <c r="I164" s="597"/>
      <c r="J164" s="597"/>
      <c r="K164" s="598"/>
    </row>
    <row r="165" spans="1:11" x14ac:dyDescent="0.2">
      <c r="A165" s="596"/>
      <c r="B165" s="597"/>
      <c r="C165" s="597"/>
      <c r="D165" s="597"/>
      <c r="E165" s="598"/>
      <c r="F165" s="101"/>
      <c r="G165" s="596"/>
      <c r="H165" s="597"/>
      <c r="I165" s="597"/>
      <c r="J165" s="597"/>
      <c r="K165" s="598"/>
    </row>
    <row r="166" spans="1:11" x14ac:dyDescent="0.2">
      <c r="A166" s="596"/>
      <c r="B166" s="597"/>
      <c r="C166" s="597"/>
      <c r="D166" s="597"/>
      <c r="E166" s="598"/>
      <c r="F166" s="101"/>
      <c r="G166" s="596"/>
      <c r="H166" s="597"/>
      <c r="I166" s="597"/>
      <c r="J166" s="597"/>
      <c r="K166" s="598"/>
    </row>
    <row r="167" spans="1:11" x14ac:dyDescent="0.2">
      <c r="A167" s="596"/>
      <c r="B167" s="597"/>
      <c r="C167" s="597"/>
      <c r="D167" s="597"/>
      <c r="E167" s="598"/>
      <c r="F167" s="101"/>
      <c r="G167" s="596"/>
      <c r="H167" s="597"/>
      <c r="I167" s="597"/>
      <c r="J167" s="597"/>
      <c r="K167" s="598"/>
    </row>
    <row r="168" spans="1:11" ht="13.5" thickBot="1" x14ac:dyDescent="0.25">
      <c r="A168" s="599"/>
      <c r="B168" s="600"/>
      <c r="C168" s="600"/>
      <c r="D168" s="600"/>
      <c r="E168" s="601"/>
      <c r="F168" s="101"/>
      <c r="G168" s="599"/>
      <c r="H168" s="600"/>
      <c r="I168" s="600"/>
      <c r="J168" s="600"/>
      <c r="K168" s="601"/>
    </row>
    <row r="169" spans="1:11" ht="13.5" thickTop="1" x14ac:dyDescent="0.2">
      <c r="A169" s="602"/>
      <c r="B169" s="603"/>
      <c r="C169" s="603"/>
      <c r="D169" s="603"/>
      <c r="E169" s="603"/>
      <c r="F169" s="101"/>
      <c r="G169" s="603"/>
      <c r="H169" s="603"/>
      <c r="I169" s="603"/>
      <c r="J169" s="603"/>
      <c r="K169" s="606"/>
    </row>
    <row r="170" spans="1:11" ht="13.5" thickBot="1" x14ac:dyDescent="0.25">
      <c r="A170" s="604"/>
      <c r="B170" s="605"/>
      <c r="C170" s="605"/>
      <c r="D170" s="605"/>
      <c r="E170" s="605"/>
      <c r="F170" s="101"/>
      <c r="G170" s="605"/>
      <c r="H170" s="605"/>
      <c r="I170" s="605"/>
      <c r="J170" s="605"/>
      <c r="K170" s="607"/>
    </row>
    <row r="171" spans="1:11" ht="13.5" thickTop="1" x14ac:dyDescent="0.2">
      <c r="A171" s="593"/>
      <c r="B171" s="594"/>
      <c r="C171" s="594"/>
      <c r="D171" s="594"/>
      <c r="E171" s="595"/>
      <c r="F171" s="101"/>
      <c r="G171" s="593"/>
      <c r="H171" s="594"/>
      <c r="I171" s="594"/>
      <c r="J171" s="594"/>
      <c r="K171" s="595"/>
    </row>
    <row r="172" spans="1:11" x14ac:dyDescent="0.2">
      <c r="A172" s="596"/>
      <c r="B172" s="597"/>
      <c r="C172" s="597"/>
      <c r="D172" s="597"/>
      <c r="E172" s="598"/>
      <c r="F172" s="101"/>
      <c r="G172" s="596"/>
      <c r="H172" s="597"/>
      <c r="I172" s="597"/>
      <c r="J172" s="597"/>
      <c r="K172" s="598"/>
    </row>
    <row r="173" spans="1:11" x14ac:dyDescent="0.2">
      <c r="A173" s="596"/>
      <c r="B173" s="597"/>
      <c r="C173" s="597"/>
      <c r="D173" s="597"/>
      <c r="E173" s="598"/>
      <c r="F173" s="101"/>
      <c r="G173" s="596"/>
      <c r="H173" s="597"/>
      <c r="I173" s="597"/>
      <c r="J173" s="597"/>
      <c r="K173" s="598"/>
    </row>
    <row r="174" spans="1:11" x14ac:dyDescent="0.2">
      <c r="A174" s="596"/>
      <c r="B174" s="597"/>
      <c r="C174" s="597"/>
      <c r="D174" s="597"/>
      <c r="E174" s="598"/>
      <c r="F174" s="101"/>
      <c r="G174" s="596"/>
      <c r="H174" s="597"/>
      <c r="I174" s="597"/>
      <c r="J174" s="597"/>
      <c r="K174" s="598"/>
    </row>
    <row r="175" spans="1:11" x14ac:dyDescent="0.2">
      <c r="A175" s="596"/>
      <c r="B175" s="597"/>
      <c r="C175" s="597"/>
      <c r="D175" s="597"/>
      <c r="E175" s="598"/>
      <c r="F175" s="101"/>
      <c r="G175" s="596"/>
      <c r="H175" s="597"/>
      <c r="I175" s="597"/>
      <c r="J175" s="597"/>
      <c r="K175" s="598"/>
    </row>
    <row r="176" spans="1:11" x14ac:dyDescent="0.2">
      <c r="A176" s="596"/>
      <c r="B176" s="597"/>
      <c r="C176" s="597"/>
      <c r="D176" s="597"/>
      <c r="E176" s="598"/>
      <c r="F176" s="101"/>
      <c r="G176" s="596"/>
      <c r="H176" s="597"/>
      <c r="I176" s="597"/>
      <c r="J176" s="597"/>
      <c r="K176" s="598"/>
    </row>
    <row r="177" spans="1:11" x14ac:dyDescent="0.2">
      <c r="A177" s="596"/>
      <c r="B177" s="597"/>
      <c r="C177" s="597"/>
      <c r="D177" s="597"/>
      <c r="E177" s="598"/>
      <c r="F177" s="101"/>
      <c r="G177" s="596"/>
      <c r="H177" s="597"/>
      <c r="I177" s="597"/>
      <c r="J177" s="597"/>
      <c r="K177" s="598"/>
    </row>
    <row r="178" spans="1:11" x14ac:dyDescent="0.2">
      <c r="A178" s="596"/>
      <c r="B178" s="597"/>
      <c r="C178" s="597"/>
      <c r="D178" s="597"/>
      <c r="E178" s="598"/>
      <c r="F178" s="101"/>
      <c r="G178" s="596"/>
      <c r="H178" s="597"/>
      <c r="I178" s="597"/>
      <c r="J178" s="597"/>
      <c r="K178" s="598"/>
    </row>
    <row r="179" spans="1:11" x14ac:dyDescent="0.2">
      <c r="A179" s="596"/>
      <c r="B179" s="597"/>
      <c r="C179" s="597"/>
      <c r="D179" s="597"/>
      <c r="E179" s="598"/>
      <c r="F179" s="101"/>
      <c r="G179" s="596"/>
      <c r="H179" s="597"/>
      <c r="I179" s="597"/>
      <c r="J179" s="597"/>
      <c r="K179" s="598"/>
    </row>
    <row r="180" spans="1:11" x14ac:dyDescent="0.2">
      <c r="A180" s="596"/>
      <c r="B180" s="597"/>
      <c r="C180" s="597"/>
      <c r="D180" s="597"/>
      <c r="E180" s="598"/>
      <c r="F180" s="101"/>
      <c r="G180" s="596"/>
      <c r="H180" s="597"/>
      <c r="I180" s="597"/>
      <c r="J180" s="597"/>
      <c r="K180" s="598"/>
    </row>
    <row r="181" spans="1:11" x14ac:dyDescent="0.2">
      <c r="A181" s="596"/>
      <c r="B181" s="597"/>
      <c r="C181" s="597"/>
      <c r="D181" s="597"/>
      <c r="E181" s="598"/>
      <c r="F181" s="101"/>
      <c r="G181" s="596"/>
      <c r="H181" s="597"/>
      <c r="I181" s="597"/>
      <c r="J181" s="597"/>
      <c r="K181" s="598"/>
    </row>
    <row r="182" spans="1:11" x14ac:dyDescent="0.2">
      <c r="A182" s="596"/>
      <c r="B182" s="597"/>
      <c r="C182" s="597"/>
      <c r="D182" s="597"/>
      <c r="E182" s="598"/>
      <c r="F182" s="101"/>
      <c r="G182" s="596"/>
      <c r="H182" s="597"/>
      <c r="I182" s="597"/>
      <c r="J182" s="597"/>
      <c r="K182" s="598"/>
    </row>
    <row r="183" spans="1:11" ht="13.5" thickBot="1" x14ac:dyDescent="0.25">
      <c r="A183" s="599"/>
      <c r="B183" s="600"/>
      <c r="C183" s="600"/>
      <c r="D183" s="600"/>
      <c r="E183" s="601"/>
      <c r="F183" s="101"/>
      <c r="G183" s="599"/>
      <c r="H183" s="600"/>
      <c r="I183" s="600"/>
      <c r="J183" s="600"/>
      <c r="K183" s="601"/>
    </row>
    <row r="184" spans="1:11" ht="13.5" thickTop="1" x14ac:dyDescent="0.2">
      <c r="A184" s="602"/>
      <c r="B184" s="603"/>
      <c r="C184" s="603"/>
      <c r="D184" s="603"/>
      <c r="E184" s="603"/>
      <c r="F184" s="101"/>
      <c r="G184" s="603"/>
      <c r="H184" s="603"/>
      <c r="I184" s="603"/>
      <c r="J184" s="603"/>
      <c r="K184" s="606"/>
    </row>
    <row r="185" spans="1:11" ht="13.5" thickBot="1" x14ac:dyDescent="0.25">
      <c r="A185" s="604"/>
      <c r="B185" s="605"/>
      <c r="C185" s="605"/>
      <c r="D185" s="605"/>
      <c r="E185" s="605"/>
      <c r="F185" s="101"/>
      <c r="G185" s="605"/>
      <c r="H185" s="605"/>
      <c r="I185" s="605"/>
      <c r="J185" s="605"/>
      <c r="K185" s="607"/>
    </row>
    <row r="186" spans="1:11" ht="13.5" thickTop="1" x14ac:dyDescent="0.2">
      <c r="A186" s="593"/>
      <c r="B186" s="594"/>
      <c r="C186" s="594"/>
      <c r="D186" s="594"/>
      <c r="E186" s="595"/>
      <c r="F186" s="101"/>
      <c r="G186" s="593"/>
      <c r="H186" s="594"/>
      <c r="I186" s="594"/>
      <c r="J186" s="594"/>
      <c r="K186" s="595"/>
    </row>
    <row r="187" spans="1:11" x14ac:dyDescent="0.2">
      <c r="A187" s="596"/>
      <c r="B187" s="597"/>
      <c r="C187" s="597"/>
      <c r="D187" s="597"/>
      <c r="E187" s="598"/>
      <c r="F187" s="101"/>
      <c r="G187" s="596"/>
      <c r="H187" s="597"/>
      <c r="I187" s="597"/>
      <c r="J187" s="597"/>
      <c r="K187" s="598"/>
    </row>
    <row r="188" spans="1:11" x14ac:dyDescent="0.2">
      <c r="A188" s="596"/>
      <c r="B188" s="597"/>
      <c r="C188" s="597"/>
      <c r="D188" s="597"/>
      <c r="E188" s="598"/>
      <c r="F188" s="101"/>
      <c r="G188" s="596"/>
      <c r="H188" s="597"/>
      <c r="I188" s="597"/>
      <c r="J188" s="597"/>
      <c r="K188" s="598"/>
    </row>
    <row r="189" spans="1:11" x14ac:dyDescent="0.2">
      <c r="A189" s="596"/>
      <c r="B189" s="597"/>
      <c r="C189" s="597"/>
      <c r="D189" s="597"/>
      <c r="E189" s="598"/>
      <c r="F189" s="101"/>
      <c r="G189" s="596"/>
      <c r="H189" s="597"/>
      <c r="I189" s="597"/>
      <c r="J189" s="597"/>
      <c r="K189" s="598"/>
    </row>
    <row r="190" spans="1:11" x14ac:dyDescent="0.2">
      <c r="A190" s="596"/>
      <c r="B190" s="597"/>
      <c r="C190" s="597"/>
      <c r="D190" s="597"/>
      <c r="E190" s="598"/>
      <c r="F190" s="101"/>
      <c r="G190" s="596"/>
      <c r="H190" s="597"/>
      <c r="I190" s="597"/>
      <c r="J190" s="597"/>
      <c r="K190" s="598"/>
    </row>
    <row r="191" spans="1:11" x14ac:dyDescent="0.2">
      <c r="A191" s="596"/>
      <c r="B191" s="597"/>
      <c r="C191" s="597"/>
      <c r="D191" s="597"/>
      <c r="E191" s="598"/>
      <c r="F191" s="101"/>
      <c r="G191" s="596"/>
      <c r="H191" s="597"/>
      <c r="I191" s="597"/>
      <c r="J191" s="597"/>
      <c r="K191" s="598"/>
    </row>
    <row r="192" spans="1:11" x14ac:dyDescent="0.2">
      <c r="A192" s="596"/>
      <c r="B192" s="597"/>
      <c r="C192" s="597"/>
      <c r="D192" s="597"/>
      <c r="E192" s="598"/>
      <c r="F192" s="101"/>
      <c r="G192" s="596"/>
      <c r="H192" s="597"/>
      <c r="I192" s="597"/>
      <c r="J192" s="597"/>
      <c r="K192" s="598"/>
    </row>
    <row r="193" spans="1:11" x14ac:dyDescent="0.2">
      <c r="A193" s="596"/>
      <c r="B193" s="597"/>
      <c r="C193" s="597"/>
      <c r="D193" s="597"/>
      <c r="E193" s="598"/>
      <c r="F193" s="101"/>
      <c r="G193" s="596"/>
      <c r="H193" s="597"/>
      <c r="I193" s="597"/>
      <c r="J193" s="597"/>
      <c r="K193" s="598"/>
    </row>
    <row r="194" spans="1:11" x14ac:dyDescent="0.2">
      <c r="A194" s="596"/>
      <c r="B194" s="597"/>
      <c r="C194" s="597"/>
      <c r="D194" s="597"/>
      <c r="E194" s="598"/>
      <c r="F194" s="101"/>
      <c r="G194" s="596"/>
      <c r="H194" s="597"/>
      <c r="I194" s="597"/>
      <c r="J194" s="597"/>
      <c r="K194" s="598"/>
    </row>
    <row r="195" spans="1:11" x14ac:dyDescent="0.2">
      <c r="A195" s="596"/>
      <c r="B195" s="597"/>
      <c r="C195" s="597"/>
      <c r="D195" s="597"/>
      <c r="E195" s="598"/>
      <c r="F195" s="101"/>
      <c r="G195" s="596"/>
      <c r="H195" s="597"/>
      <c r="I195" s="597"/>
      <c r="J195" s="597"/>
      <c r="K195" s="598"/>
    </row>
    <row r="196" spans="1:11" x14ac:dyDescent="0.2">
      <c r="A196" s="596"/>
      <c r="B196" s="597"/>
      <c r="C196" s="597"/>
      <c r="D196" s="597"/>
      <c r="E196" s="598"/>
      <c r="F196" s="101"/>
      <c r="G196" s="596"/>
      <c r="H196" s="597"/>
      <c r="I196" s="597"/>
      <c r="J196" s="597"/>
      <c r="K196" s="598"/>
    </row>
    <row r="197" spans="1:11" x14ac:dyDescent="0.2">
      <c r="A197" s="596"/>
      <c r="B197" s="597"/>
      <c r="C197" s="597"/>
      <c r="D197" s="597"/>
      <c r="E197" s="598"/>
      <c r="F197" s="101"/>
      <c r="G197" s="596"/>
      <c r="H197" s="597"/>
      <c r="I197" s="597"/>
      <c r="J197" s="597"/>
      <c r="K197" s="598"/>
    </row>
    <row r="198" spans="1:11" ht="13.5" thickBot="1" x14ac:dyDescent="0.25">
      <c r="A198" s="599"/>
      <c r="B198" s="600"/>
      <c r="C198" s="600"/>
      <c r="D198" s="600"/>
      <c r="E198" s="601"/>
      <c r="F198" s="102"/>
      <c r="G198" s="599"/>
      <c r="H198" s="600"/>
      <c r="I198" s="600"/>
      <c r="J198" s="600"/>
      <c r="K198" s="601"/>
    </row>
    <row r="199" spans="1:11" ht="14.25" thickTop="1" x14ac:dyDescent="0.25">
      <c r="A199" s="602"/>
      <c r="B199" s="603"/>
      <c r="C199" s="603"/>
      <c r="D199" s="603"/>
      <c r="E199" s="603"/>
      <c r="F199" s="103"/>
      <c r="G199" s="603"/>
      <c r="H199" s="603"/>
      <c r="I199" s="603"/>
      <c r="J199" s="603"/>
      <c r="K199" s="606"/>
    </row>
    <row r="200" spans="1:11" ht="13.5" thickBot="1" x14ac:dyDescent="0.25">
      <c r="A200" s="604"/>
      <c r="B200" s="605"/>
      <c r="C200" s="605"/>
      <c r="D200" s="605"/>
      <c r="E200" s="605"/>
      <c r="F200" s="102"/>
      <c r="G200" s="605"/>
      <c r="H200" s="605"/>
      <c r="I200" s="605"/>
      <c r="J200" s="605"/>
      <c r="K200" s="607"/>
    </row>
    <row r="201" spans="1:11" ht="14.25" thickTop="1" x14ac:dyDescent="0.25">
      <c r="A201" s="114"/>
      <c r="B201" s="115"/>
      <c r="C201" s="115"/>
      <c r="D201" s="115"/>
      <c r="E201" s="115"/>
      <c r="F201" s="116"/>
      <c r="G201" s="589" t="s">
        <v>277</v>
      </c>
      <c r="H201" s="589"/>
      <c r="I201" s="589"/>
      <c r="J201" s="589"/>
      <c r="K201" s="590"/>
    </row>
    <row r="202" spans="1:11" ht="13.5" x14ac:dyDescent="0.25">
      <c r="A202" s="117"/>
      <c r="B202" s="110"/>
      <c r="C202" s="110"/>
      <c r="D202" s="110"/>
      <c r="E202" s="110"/>
      <c r="F202" s="110"/>
      <c r="G202" s="103"/>
      <c r="H202" s="591"/>
      <c r="I202" s="591"/>
      <c r="J202" s="591"/>
      <c r="K202" s="118"/>
    </row>
    <row r="203" spans="1:11" ht="13.5" x14ac:dyDescent="0.25">
      <c r="A203" s="117"/>
      <c r="B203" s="110"/>
      <c r="C203" s="110"/>
      <c r="D203" s="110"/>
      <c r="E203" s="110"/>
      <c r="F203" s="119"/>
      <c r="G203" s="110" t="s">
        <v>215</v>
      </c>
      <c r="H203" s="110"/>
      <c r="I203" s="120">
        <f>'Section 1 - Overall'!D9</f>
        <v>0</v>
      </c>
      <c r="J203" s="121"/>
      <c r="K203" s="122"/>
    </row>
    <row r="204" spans="1:11" ht="13.5" x14ac:dyDescent="0.25">
      <c r="A204" s="113" t="s">
        <v>218</v>
      </c>
      <c r="B204" s="110"/>
      <c r="C204" s="110"/>
      <c r="D204" s="110"/>
      <c r="E204" s="119"/>
      <c r="F204" s="119"/>
      <c r="G204" s="592" t="s">
        <v>216</v>
      </c>
      <c r="H204" s="592"/>
      <c r="I204" s="108" t="e">
        <f>#REF!</f>
        <v>#REF!</v>
      </c>
      <c r="J204" s="108"/>
      <c r="K204" s="123"/>
    </row>
    <row r="205" spans="1:11" ht="13.5" x14ac:dyDescent="0.25">
      <c r="A205" s="113" t="s">
        <v>219</v>
      </c>
      <c r="B205" s="110"/>
      <c r="C205" s="126"/>
      <c r="D205" s="110"/>
      <c r="E205" s="119"/>
      <c r="F205" s="119"/>
      <c r="G205" s="110" t="s">
        <v>217</v>
      </c>
      <c r="H205" s="110"/>
      <c r="I205" s="609">
        <f>'Section 1 - Overall'!D13</f>
        <v>0</v>
      </c>
      <c r="J205" s="609"/>
      <c r="K205" s="123"/>
    </row>
    <row r="206" spans="1:11" ht="16.899999999999999" customHeight="1" thickBot="1" x14ac:dyDescent="0.3">
      <c r="A206" s="127" t="s">
        <v>220</v>
      </c>
      <c r="B206" s="111"/>
      <c r="C206" s="111"/>
      <c r="D206" s="111"/>
      <c r="E206" s="124"/>
      <c r="F206" s="124"/>
      <c r="G206" s="111"/>
      <c r="H206" s="111"/>
      <c r="I206" s="608"/>
      <c r="J206" s="608"/>
      <c r="K206" s="125"/>
    </row>
    <row r="207" spans="1:11" ht="13.5" thickTop="1" x14ac:dyDescent="0.2"/>
  </sheetData>
  <mergeCells count="64">
    <mergeCell ref="I206:J206"/>
    <mergeCell ref="A184:E185"/>
    <mergeCell ref="G184:K185"/>
    <mergeCell ref="A186:E198"/>
    <mergeCell ref="G186:K198"/>
    <mergeCell ref="A199:E200"/>
    <mergeCell ref="G199:K200"/>
    <mergeCell ref="G201:K201"/>
    <mergeCell ref="H202:J202"/>
    <mergeCell ref="G204:H204"/>
    <mergeCell ref="I205:J205"/>
    <mergeCell ref="A156:E168"/>
    <mergeCell ref="G156:K168"/>
    <mergeCell ref="A169:E170"/>
    <mergeCell ref="G169:K170"/>
    <mergeCell ref="A171:E183"/>
    <mergeCell ref="G171:K183"/>
    <mergeCell ref="I154:J154"/>
    <mergeCell ref="A132:E133"/>
    <mergeCell ref="G132:K133"/>
    <mergeCell ref="A134:E146"/>
    <mergeCell ref="G134:K146"/>
    <mergeCell ref="A147:E148"/>
    <mergeCell ref="G147:K148"/>
    <mergeCell ref="G149:K149"/>
    <mergeCell ref="H150:J150"/>
    <mergeCell ref="G152:H152"/>
    <mergeCell ref="A104:E116"/>
    <mergeCell ref="G104:K116"/>
    <mergeCell ref="A117:E118"/>
    <mergeCell ref="G117:K118"/>
    <mergeCell ref="A119:E131"/>
    <mergeCell ref="G119:K131"/>
    <mergeCell ref="I102:J102"/>
    <mergeCell ref="A81:E82"/>
    <mergeCell ref="G81:K82"/>
    <mergeCell ref="A83:E95"/>
    <mergeCell ref="G83:K95"/>
    <mergeCell ref="A96:E96"/>
    <mergeCell ref="G96:K96"/>
    <mergeCell ref="G97:K97"/>
    <mergeCell ref="H98:J98"/>
    <mergeCell ref="G100:H100"/>
    <mergeCell ref="A53:E65"/>
    <mergeCell ref="G53:K65"/>
    <mergeCell ref="A66:E67"/>
    <mergeCell ref="G66:K67"/>
    <mergeCell ref="A68:E80"/>
    <mergeCell ref="G68:K80"/>
    <mergeCell ref="G46:K46"/>
    <mergeCell ref="H47:J47"/>
    <mergeCell ref="G49:H49"/>
    <mergeCell ref="A2:E14"/>
    <mergeCell ref="G2:K14"/>
    <mergeCell ref="A15:E16"/>
    <mergeCell ref="G15:K16"/>
    <mergeCell ref="A17:E29"/>
    <mergeCell ref="G17:K29"/>
    <mergeCell ref="A30:E31"/>
    <mergeCell ref="G30:K31"/>
    <mergeCell ref="A32:E43"/>
    <mergeCell ref="G32:K43"/>
    <mergeCell ref="A44:E45"/>
    <mergeCell ref="G44:K45"/>
  </mergeCells>
  <pageMargins left="0.5" right="0.57999999999999996" top="0.81" bottom="0.84" header="0.36" footer="0.5"/>
  <pageSetup orientation="portrait" r:id="rId1"/>
  <headerFooter alignWithMargins="0">
    <oddHeader>&amp;C&amp;"Arial,Bold"&amp;12FDEP Petroleum Restoration Program&amp;"Arial,Regular"&amp;10
O&amp;&amp;M Inspection Photos</oddHeader>
  </headerFooter>
  <rowBreaks count="3" manualBreakCount="3">
    <brk id="51" max="16383" man="1"/>
    <brk id="102" max="16383" man="1"/>
    <brk id="154" max="16383" man="1"/>
  </rowBreaks>
  <colBreaks count="1" manualBreakCount="1">
    <brk id="11" max="1048575" man="1"/>
  </colBreaks>
  <drawing r:id="rId2"/>
  <legacyDrawing r:id="rId3"/>
  <controls>
    <mc:AlternateContent xmlns:mc="http://schemas.openxmlformats.org/markup-compatibility/2006">
      <mc:Choice Requires="x14">
        <control shapeId="21508" r:id="rId4" name="CB4">
          <controlPr defaultSize="0" print="0" autoLine="0" autoPict="0" altText="instructions" r:id="rId5">
            <anchor moveWithCells="1" sizeWithCells="1">
              <from>
                <xdr:col>11</xdr:col>
                <xdr:colOff>257175</xdr:colOff>
                <xdr:row>155</xdr:row>
                <xdr:rowOff>57150</xdr:rowOff>
              </from>
              <to>
                <xdr:col>15</xdr:col>
                <xdr:colOff>552450</xdr:colOff>
                <xdr:row>157</xdr:row>
                <xdr:rowOff>0</xdr:rowOff>
              </to>
            </anchor>
          </controlPr>
        </control>
      </mc:Choice>
      <mc:Fallback>
        <control shapeId="21508" r:id="rId4" name="CB4"/>
      </mc:Fallback>
    </mc:AlternateContent>
    <mc:AlternateContent xmlns:mc="http://schemas.openxmlformats.org/markup-compatibility/2006">
      <mc:Choice Requires="x14">
        <control shapeId="21507" r:id="rId6" name="CB3">
          <controlPr defaultSize="0" print="0" autoLine="0" autoPict="0" altText="instructions" r:id="rId7">
            <anchor moveWithCells="1" sizeWithCells="1">
              <from>
                <xdr:col>11</xdr:col>
                <xdr:colOff>123825</xdr:colOff>
                <xdr:row>103</xdr:row>
                <xdr:rowOff>152400</xdr:rowOff>
              </from>
              <to>
                <xdr:col>15</xdr:col>
                <xdr:colOff>419100</xdr:colOff>
                <xdr:row>105</xdr:row>
                <xdr:rowOff>95250</xdr:rowOff>
              </to>
            </anchor>
          </controlPr>
        </control>
      </mc:Choice>
      <mc:Fallback>
        <control shapeId="21507" r:id="rId6" name="CB3"/>
      </mc:Fallback>
    </mc:AlternateContent>
    <mc:AlternateContent xmlns:mc="http://schemas.openxmlformats.org/markup-compatibility/2006">
      <mc:Choice Requires="x14">
        <control shapeId="21506" r:id="rId8" name="CB2">
          <controlPr defaultSize="0" print="0" autoLine="0" autoPict="0" altText="instructions" r:id="rId9">
            <anchor moveWithCells="1" sizeWithCells="1">
              <from>
                <xdr:col>11</xdr:col>
                <xdr:colOff>123825</xdr:colOff>
                <xdr:row>52</xdr:row>
                <xdr:rowOff>161925</xdr:rowOff>
              </from>
              <to>
                <xdr:col>15</xdr:col>
                <xdr:colOff>419100</xdr:colOff>
                <xdr:row>54</xdr:row>
                <xdr:rowOff>152400</xdr:rowOff>
              </to>
            </anchor>
          </controlPr>
        </control>
      </mc:Choice>
      <mc:Fallback>
        <control shapeId="21506" r:id="rId8" name="CB2"/>
      </mc:Fallback>
    </mc:AlternateContent>
    <mc:AlternateContent xmlns:mc="http://schemas.openxmlformats.org/markup-compatibility/2006">
      <mc:Choice Requires="x14">
        <control shapeId="21505" r:id="rId10" name="CB1">
          <controlPr defaultSize="0" print="0" autoLine="0" autoPict="0" altText="instructions" r:id="rId11">
            <anchor moveWithCells="1" sizeWithCells="1">
              <from>
                <xdr:col>11</xdr:col>
                <xdr:colOff>152400</xdr:colOff>
                <xdr:row>2</xdr:row>
                <xdr:rowOff>0</xdr:rowOff>
              </from>
              <to>
                <xdr:col>15</xdr:col>
                <xdr:colOff>447675</xdr:colOff>
                <xdr:row>4</xdr:row>
                <xdr:rowOff>0</xdr:rowOff>
              </to>
            </anchor>
          </controlPr>
        </control>
      </mc:Choice>
      <mc:Fallback>
        <control shapeId="21505" r:id="rId10" name="CB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0"/>
  <sheetViews>
    <sheetView view="pageBreakPreview" zoomScale="60" zoomScaleNormal="100" workbookViewId="0"/>
  </sheetViews>
  <sheetFormatPr defaultRowHeight="12.75" x14ac:dyDescent="0.2"/>
  <cols>
    <col min="1" max="1" width="89.28515625" customWidth="1"/>
  </cols>
  <sheetData>
    <row r="1" spans="1:1" s="25" customFormat="1" x14ac:dyDescent="0.2">
      <c r="A1" s="40" t="s">
        <v>80</v>
      </c>
    </row>
    <row r="2" spans="1:1" s="25" customFormat="1" x14ac:dyDescent="0.2"/>
    <row r="3" spans="1:1" s="25" customFormat="1" x14ac:dyDescent="0.2">
      <c r="A3" s="25" t="s">
        <v>81</v>
      </c>
    </row>
    <row r="4" spans="1:1" s="25" customFormat="1" x14ac:dyDescent="0.2"/>
    <row r="5" spans="1:1" s="25" customFormat="1" ht="244.5" customHeight="1" x14ac:dyDescent="0.2"/>
    <row r="6" spans="1:1" s="25" customFormat="1" x14ac:dyDescent="0.2"/>
    <row r="7" spans="1:1" s="25" customFormat="1" ht="38.25" x14ac:dyDescent="0.2">
      <c r="A7" s="25" t="s">
        <v>83</v>
      </c>
    </row>
    <row r="8" spans="1:1" s="25" customFormat="1" x14ac:dyDescent="0.2"/>
    <row r="9" spans="1:1" s="25" customFormat="1" ht="51" x14ac:dyDescent="0.2">
      <c r="A9" s="25" t="s">
        <v>82</v>
      </c>
    </row>
    <row r="10" spans="1:1" s="25" customFormat="1" x14ac:dyDescent="0.2"/>
    <row r="11" spans="1:1" s="25" customFormat="1" ht="25.5" x14ac:dyDescent="0.2">
      <c r="A11" s="25" t="s">
        <v>85</v>
      </c>
    </row>
    <row r="12" spans="1:1" s="25" customFormat="1" x14ac:dyDescent="0.2"/>
    <row r="13" spans="1:1" s="25" customFormat="1" ht="153" x14ac:dyDescent="0.2">
      <c r="A13" s="25" t="s">
        <v>87</v>
      </c>
    </row>
    <row r="14" spans="1:1" s="25" customFormat="1" x14ac:dyDescent="0.2"/>
    <row r="15" spans="1:1" s="25" customFormat="1" x14ac:dyDescent="0.2"/>
    <row r="16" spans="1:1" s="25" customFormat="1" x14ac:dyDescent="0.2"/>
    <row r="17" s="25" customFormat="1" x14ac:dyDescent="0.2"/>
    <row r="18" s="25" customFormat="1" x14ac:dyDescent="0.2"/>
    <row r="19" s="25" customFormat="1" x14ac:dyDescent="0.2"/>
    <row r="20" s="25" customFormat="1" x14ac:dyDescent="0.2"/>
    <row r="21" s="25" customFormat="1" x14ac:dyDescent="0.2"/>
    <row r="22" s="25" customFormat="1" x14ac:dyDescent="0.2"/>
    <row r="23" s="25" customFormat="1" x14ac:dyDescent="0.2"/>
    <row r="24" s="25" customFormat="1" x14ac:dyDescent="0.2"/>
    <row r="25" s="25" customFormat="1" x14ac:dyDescent="0.2"/>
    <row r="26" s="25" customFormat="1" x14ac:dyDescent="0.2"/>
    <row r="27" s="25" customFormat="1" x14ac:dyDescent="0.2"/>
    <row r="28" s="25" customFormat="1" x14ac:dyDescent="0.2"/>
    <row r="29" s="25" customFormat="1" x14ac:dyDescent="0.2"/>
    <row r="30" s="25" customFormat="1" x14ac:dyDescent="0.2"/>
    <row r="31" s="25" customFormat="1" x14ac:dyDescent="0.2"/>
    <row r="32" s="25" customFormat="1" x14ac:dyDescent="0.2"/>
    <row r="33" s="25" customFormat="1" x14ac:dyDescent="0.2"/>
    <row r="34" s="25" customFormat="1" x14ac:dyDescent="0.2"/>
    <row r="35" s="25" customFormat="1" x14ac:dyDescent="0.2"/>
    <row r="36" s="25" customFormat="1" x14ac:dyDescent="0.2"/>
    <row r="37" s="25" customFormat="1" x14ac:dyDescent="0.2"/>
    <row r="38" s="25" customFormat="1" x14ac:dyDescent="0.2"/>
    <row r="39" s="25" customFormat="1" x14ac:dyDescent="0.2"/>
    <row r="40" s="25" customFormat="1" x14ac:dyDescent="0.2"/>
  </sheetData>
  <phoneticPr fontId="11" type="noConversion"/>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9"/>
  <sheetViews>
    <sheetView showZeros="0" view="pageBreakPreview" zoomScale="60" zoomScaleNormal="100" workbookViewId="0">
      <selection sqref="A1:F1"/>
    </sheetView>
  </sheetViews>
  <sheetFormatPr defaultColWidth="8.85546875" defaultRowHeight="12.75" x14ac:dyDescent="0.2"/>
  <cols>
    <col min="1" max="1" width="8.5703125" style="5" customWidth="1"/>
    <col min="2" max="5" width="8.7109375" style="11" customWidth="1"/>
    <col min="6" max="6" width="27.7109375" style="5" customWidth="1"/>
    <col min="7" max="16384" width="8.85546875" style="5"/>
  </cols>
  <sheetData>
    <row r="1" spans="1:6" x14ac:dyDescent="0.2">
      <c r="A1" s="430"/>
      <c r="B1" s="430"/>
      <c r="C1" s="430"/>
      <c r="D1" s="430"/>
      <c r="E1" s="430"/>
      <c r="F1" s="430"/>
    </row>
    <row r="2" spans="1:6" ht="15" customHeight="1" x14ac:dyDescent="0.2">
      <c r="A2" s="453" t="s">
        <v>89</v>
      </c>
      <c r="B2" s="453"/>
      <c r="C2" s="453"/>
      <c r="D2" s="453"/>
      <c r="E2" s="453"/>
      <c r="F2" s="453"/>
    </row>
    <row r="3" spans="1:6" ht="15" customHeight="1" thickBot="1" x14ac:dyDescent="0.25">
      <c r="A3" s="616"/>
      <c r="B3" s="616"/>
      <c r="C3" s="616"/>
      <c r="D3" s="616"/>
      <c r="E3" s="616"/>
      <c r="F3" s="616"/>
    </row>
    <row r="4" spans="1:6" s="43" customFormat="1" ht="26.45" customHeight="1" x14ac:dyDescent="0.2">
      <c r="A4" s="44" t="s">
        <v>37</v>
      </c>
      <c r="B4" s="613" t="s">
        <v>52</v>
      </c>
      <c r="C4" s="45" t="s">
        <v>17</v>
      </c>
      <c r="D4" s="45" t="s">
        <v>88</v>
      </c>
      <c r="E4" s="613" t="s">
        <v>54</v>
      </c>
      <c r="F4" s="614" t="s">
        <v>30</v>
      </c>
    </row>
    <row r="5" spans="1:6" ht="15" customHeight="1" x14ac:dyDescent="0.2">
      <c r="A5" s="22" t="s">
        <v>63</v>
      </c>
      <c r="B5" s="577"/>
      <c r="C5" s="9" t="s">
        <v>63</v>
      </c>
      <c r="D5" s="9" t="s">
        <v>49</v>
      </c>
      <c r="E5" s="577"/>
      <c r="F5" s="615"/>
    </row>
    <row r="6" spans="1:6" s="43" customFormat="1" x14ac:dyDescent="0.2">
      <c r="A6" s="46"/>
      <c r="B6" s="30"/>
      <c r="C6" s="31"/>
      <c r="D6" s="30"/>
      <c r="E6" s="28">
        <f>IF(B6="NG","-",IF(B6="M","-",IF(B6="I","-",(520/(460+D6))*((14.7-(C6*0.036))/14.7)*B6)))</f>
        <v>0</v>
      </c>
      <c r="F6" s="33"/>
    </row>
    <row r="7" spans="1:6" s="43" customFormat="1" ht="15" customHeight="1" x14ac:dyDescent="0.2">
      <c r="A7" s="46"/>
      <c r="B7" s="30"/>
      <c r="C7" s="31"/>
      <c r="D7" s="30"/>
      <c r="E7" s="28">
        <f>IF(B7="NG","-",IF(B7="M","-",IF(B7="I","-",(520/(460+D7))*((14.7-(C7*0.036))/14.7)*B7)))</f>
        <v>0</v>
      </c>
      <c r="F7" s="33"/>
    </row>
    <row r="8" spans="1:6" s="43" customFormat="1" x14ac:dyDescent="0.2">
      <c r="A8" s="46"/>
      <c r="B8" s="30"/>
      <c r="C8" s="31"/>
      <c r="D8" s="30"/>
      <c r="E8" s="28">
        <f>IF(B8="NG","-",IF(B8="M","-",IF(B8="I","-",((128.8*0.58*2.25)*SQRT(((14.7-(C8*0.036))*A8)/((D8+460)*1))))))</f>
        <v>0</v>
      </c>
      <c r="F8" s="33"/>
    </row>
    <row r="9" spans="1:6" s="43" customFormat="1" ht="15" customHeight="1" x14ac:dyDescent="0.2">
      <c r="A9" s="46"/>
      <c r="B9" s="30"/>
      <c r="C9" s="31"/>
      <c r="D9" s="30"/>
      <c r="E9" s="28">
        <f>IF(B9="NG","-",IF(B9="M","-",IF(B9="I","-",(520/(460+D9))*((14.7-(C9*0.036))/14.7)*B9)))</f>
        <v>0</v>
      </c>
      <c r="F9" s="33"/>
    </row>
    <row r="10" spans="1:6" s="43" customFormat="1" x14ac:dyDescent="0.2">
      <c r="A10" s="46"/>
      <c r="B10" s="30"/>
      <c r="C10" s="31"/>
      <c r="D10" s="30"/>
      <c r="E10" s="28">
        <f>IF(B10="NG","-",IF(B10="M","-",IF(B10="I","-",((128.8*0.64*4)*SQRT(((14.7-(C10*0.036))*A10)/((D10+460)*1))))))</f>
        <v>0</v>
      </c>
      <c r="F10" s="33"/>
    </row>
    <row r="11" spans="1:6" s="43" customFormat="1" ht="15" customHeight="1" x14ac:dyDescent="0.2">
      <c r="A11" s="46"/>
      <c r="B11" s="30"/>
      <c r="C11" s="31"/>
      <c r="D11" s="30"/>
      <c r="E11" s="28">
        <f>IF(B11="NG","-",IF(B11="M","-",IF(B11="I","-",(520/(460+D11))*((14.7-(C11*0.036))/14.7)*B11)))</f>
        <v>0</v>
      </c>
      <c r="F11" s="33"/>
    </row>
    <row r="12" spans="1:6" s="43" customFormat="1" x14ac:dyDescent="0.2">
      <c r="A12" s="46"/>
      <c r="B12" s="30"/>
      <c r="C12" s="31"/>
      <c r="D12" s="30"/>
      <c r="E12" s="28">
        <f>IF(B12="NG","-",IF(B12="M","-",IF(B12="I","-",((128.8*0.67*9)*SQRT(((14.7-(C12*0.036))*A12)/((D12+460)*1))))))</f>
        <v>0</v>
      </c>
      <c r="F12" s="33"/>
    </row>
    <row r="13" spans="1:6" s="43" customFormat="1" ht="15" customHeight="1" x14ac:dyDescent="0.2">
      <c r="A13" s="46"/>
      <c r="B13" s="30"/>
      <c r="C13" s="31"/>
      <c r="D13" s="30"/>
      <c r="E13" s="28">
        <f>IF(B13="NG","-",IF(B13="M","-",IF(B13="I","-",(520/(460+D13))*((14.7-(C13*0.036))/14.7)*B13)))</f>
        <v>0</v>
      </c>
      <c r="F13" s="33"/>
    </row>
    <row r="14" spans="1:6" s="43" customFormat="1" x14ac:dyDescent="0.2">
      <c r="A14" s="46"/>
      <c r="B14" s="30"/>
      <c r="C14" s="31"/>
      <c r="D14" s="30"/>
      <c r="E14" s="28">
        <f>IF(B14="NG","-",IF(B14="M","-",IF(B14="I","-",((128.8*0.67*16)*SQRT(((14.7-(C14*0.036))*A14)/((D14+460)*1))))))</f>
        <v>0</v>
      </c>
      <c r="F14" s="33"/>
    </row>
    <row r="15" spans="1:6" s="43" customFormat="1" ht="15" customHeight="1" x14ac:dyDescent="0.2">
      <c r="A15" s="46"/>
      <c r="B15" s="30"/>
      <c r="C15" s="31"/>
      <c r="D15" s="30"/>
      <c r="E15" s="28">
        <f>IF(B15="NG","-",IF(B15="M","-",IF(B15="I","-",(520/(460+D15))*((14.7-(C15*0.036))/14.7)*B15)))</f>
        <v>0</v>
      </c>
      <c r="F15" s="33"/>
    </row>
    <row r="16" spans="1:6" s="43" customFormat="1" x14ac:dyDescent="0.2">
      <c r="A16" s="46"/>
      <c r="B16" s="30"/>
      <c r="C16" s="31"/>
      <c r="D16" s="30"/>
      <c r="E16" s="28">
        <f>IF(B16="NG","-",IF(B16="M","-",IF(B16="I","-",((128.8*0.71*36)*SQRT(((14.7-(C16*0.036))*A16)/((D16+460)*1))))))</f>
        <v>0</v>
      </c>
      <c r="F16" s="33"/>
    </row>
    <row r="17" spans="1:6" s="43" customFormat="1" ht="15" customHeight="1" x14ac:dyDescent="0.2">
      <c r="A17" s="46"/>
      <c r="B17" s="30"/>
      <c r="C17" s="31"/>
      <c r="D17" s="30"/>
      <c r="E17" s="28">
        <f>IF(B17="NG","-",IF(B17="M","-",IF(B17="I","-",(520/(460+D17))*((14.7-(C17*0.036))/14.7)*B17)))</f>
        <v>0</v>
      </c>
      <c r="F17" s="33"/>
    </row>
    <row r="18" spans="1:6" s="43" customFormat="1" x14ac:dyDescent="0.2">
      <c r="A18" s="46"/>
      <c r="B18" s="30"/>
      <c r="C18" s="31"/>
      <c r="D18" s="30"/>
      <c r="E18" s="28">
        <f>IF(B18="NG","-",IF(B18="M","-",IF(B18="I","-",(SQRT(((14.7-(C18*0.036))*530)/(14.7*(460+D18)))*B18))))</f>
        <v>0</v>
      </c>
      <c r="F18" s="33"/>
    </row>
    <row r="19" spans="1:6" s="43" customFormat="1" ht="15" customHeight="1" x14ac:dyDescent="0.2">
      <c r="A19" s="46"/>
      <c r="B19" s="30"/>
      <c r="C19" s="31"/>
      <c r="D19" s="30"/>
      <c r="E19" s="28">
        <f>IF(B19="NG","-",IF(B19="M","-",IF(B19="I","-",(520/(460+D19))*((14.7-(C19*0.036))/14.7)*B19)))</f>
        <v>0</v>
      </c>
      <c r="F19" s="33"/>
    </row>
    <row r="20" spans="1:6" s="25" customFormat="1" x14ac:dyDescent="0.2">
      <c r="A20" s="29"/>
      <c r="B20" s="31"/>
      <c r="C20" s="31"/>
      <c r="D20" s="38"/>
      <c r="E20" s="28">
        <f>IF(B20="NG","-",IF(B20="M","-",IF(B20="I","-",((SQRT((14.7-(C20*0.36))/14.7))*(SQRT(520/(460+D20)))*B20))))</f>
        <v>0</v>
      </c>
      <c r="F20" s="33"/>
    </row>
    <row r="21" spans="1:6" s="25" customFormat="1" x14ac:dyDescent="0.2">
      <c r="A21" s="29"/>
      <c r="B21" s="31"/>
      <c r="C21" s="31"/>
      <c r="D21" s="38"/>
      <c r="E21" s="28"/>
      <c r="F21" s="33"/>
    </row>
    <row r="22" spans="1:6" s="43" customFormat="1" x14ac:dyDescent="0.2">
      <c r="A22" s="46"/>
      <c r="B22" s="30"/>
      <c r="C22" s="31"/>
      <c r="D22" s="30"/>
      <c r="E22" s="28">
        <f>IF(B22="NG","-",IF(B22="M","-",IF(B22="I","-",(B22*((14.7-(C22*0.036))/14.7)*SQRT((528)/(460+D22))))))</f>
        <v>0</v>
      </c>
      <c r="F22" s="33"/>
    </row>
    <row r="23" spans="1:6" s="43" customFormat="1" ht="15" customHeight="1" thickBot="1" x14ac:dyDescent="0.25">
      <c r="A23" s="52"/>
      <c r="B23" s="53"/>
      <c r="C23" s="54"/>
      <c r="D23" s="53"/>
      <c r="E23" s="55"/>
      <c r="F23" s="56"/>
    </row>
    <row r="24" spans="1:6" s="43" customFormat="1" ht="15" customHeight="1" x14ac:dyDescent="0.2">
      <c r="A24" s="51"/>
      <c r="B24" s="51"/>
      <c r="C24" s="51"/>
      <c r="D24" s="51"/>
      <c r="E24" s="51"/>
      <c r="F24" s="51"/>
    </row>
    <row r="25" spans="1:6" s="43" customFormat="1" ht="15" customHeight="1" x14ac:dyDescent="0.2">
      <c r="A25" s="610"/>
      <c r="B25" s="610"/>
      <c r="C25" s="610"/>
      <c r="D25" s="610"/>
      <c r="E25" s="610"/>
      <c r="F25" s="610"/>
    </row>
    <row r="26" spans="1:6" s="43" customFormat="1" ht="15" customHeight="1" x14ac:dyDescent="0.2">
      <c r="A26" s="611" t="s">
        <v>90</v>
      </c>
      <c r="B26" s="611"/>
      <c r="C26" s="611"/>
      <c r="D26" s="611"/>
      <c r="E26" s="611"/>
      <c r="F26" s="611"/>
    </row>
    <row r="27" spans="1:6" s="43" customFormat="1" ht="15" customHeight="1" thickBot="1" x14ac:dyDescent="0.25">
      <c r="A27" s="612"/>
      <c r="B27" s="612"/>
      <c r="C27" s="612"/>
      <c r="D27" s="612"/>
      <c r="E27" s="612"/>
      <c r="F27" s="612"/>
    </row>
    <row r="28" spans="1:6" s="43" customFormat="1" ht="26.45" customHeight="1" x14ac:dyDescent="0.2">
      <c r="A28" s="44" t="s">
        <v>37</v>
      </c>
      <c r="B28" s="613" t="s">
        <v>52</v>
      </c>
      <c r="C28" s="45" t="s">
        <v>15</v>
      </c>
      <c r="D28" s="45" t="s">
        <v>88</v>
      </c>
      <c r="E28" s="613" t="s">
        <v>54</v>
      </c>
      <c r="F28" s="614" t="s">
        <v>30</v>
      </c>
    </row>
    <row r="29" spans="1:6" ht="15" customHeight="1" x14ac:dyDescent="0.2">
      <c r="A29" s="22" t="s">
        <v>63</v>
      </c>
      <c r="B29" s="577"/>
      <c r="C29" s="9" t="s">
        <v>14</v>
      </c>
      <c r="D29" s="9" t="s">
        <v>49</v>
      </c>
      <c r="E29" s="577"/>
      <c r="F29" s="615"/>
    </row>
    <row r="30" spans="1:6" s="25" customFormat="1" x14ac:dyDescent="0.2">
      <c r="A30" s="29"/>
      <c r="B30" s="31"/>
      <c r="C30" s="31">
        <v>0</v>
      </c>
      <c r="D30" s="38"/>
      <c r="E30" s="28">
        <f>IF(B30="NG","-",IF(B30="M","-",IF(B30="I","-",(SQRT(((14.7+C30)*530)/(14.7*(460+D30)))*B30))))</f>
        <v>0</v>
      </c>
      <c r="F30" s="33"/>
    </row>
    <row r="31" spans="1:6" s="25" customFormat="1" ht="15" customHeight="1" x14ac:dyDescent="0.2">
      <c r="A31" s="29"/>
      <c r="B31" s="31"/>
      <c r="C31" s="31"/>
      <c r="D31" s="38"/>
      <c r="E31" s="28">
        <f>IF(B31="NG","-",IF(B31="M","-",IF(B31="I","-",((520/(460+D31))*((14.7+C31)/14.7)*B31))))</f>
        <v>0</v>
      </c>
      <c r="F31" s="33"/>
    </row>
    <row r="32" spans="1:6" s="25" customFormat="1" x14ac:dyDescent="0.2">
      <c r="A32" s="29"/>
      <c r="B32" s="31"/>
      <c r="C32" s="31"/>
      <c r="D32" s="38"/>
      <c r="E32" s="28">
        <f>IF(B32="NG","-",IF(B32="M","-",IF(B32="I","-",((520/(460+D32))*((14.7+C32)/14.7)*B32))))</f>
        <v>0</v>
      </c>
      <c r="F32" s="33"/>
    </row>
    <row r="33" spans="1:6" s="25" customFormat="1" ht="15" customHeight="1" x14ac:dyDescent="0.2">
      <c r="A33" s="29"/>
      <c r="B33" s="31"/>
      <c r="C33" s="31"/>
      <c r="D33" s="38"/>
      <c r="E33" s="28">
        <f>IF(B33="NG","-",IF(B33="M","-",IF(B33="I","-",((520/(460+D33))*((14.7+C33)/14.7)*B33))))</f>
        <v>0</v>
      </c>
      <c r="F33" s="33"/>
    </row>
    <row r="34" spans="1:6" s="25" customFormat="1" x14ac:dyDescent="0.2">
      <c r="A34" s="29"/>
      <c r="B34" s="31"/>
      <c r="C34" s="31"/>
      <c r="D34" s="38"/>
      <c r="E34" s="28">
        <f>IF(B34="NG","-",IF(B34="M","-",IF(B34="I","-",((SQRT((14.7+C34)/14.7))*(SQRT(520/(460+D34)))*B34))))</f>
        <v>0</v>
      </c>
      <c r="F34" s="33"/>
    </row>
    <row r="35" spans="1:6" s="25" customFormat="1" x14ac:dyDescent="0.2">
      <c r="A35" s="29"/>
      <c r="B35" s="31"/>
      <c r="C35" s="31"/>
      <c r="D35" s="38"/>
      <c r="E35" s="28"/>
      <c r="F35" s="33"/>
    </row>
    <row r="36" spans="1:6" s="25" customFormat="1" x14ac:dyDescent="0.2">
      <c r="A36" s="29"/>
      <c r="B36" s="31"/>
      <c r="C36" s="31"/>
      <c r="D36" s="38"/>
      <c r="E36" s="28">
        <f>IF(B36="NG","-",IF(B36="M","-",IF(B36="I","-",((SQRT((14.7+C36)/(1+(0.00367*((5/9)*(D36-32)))))*(1/3.7005)*B36)))))</f>
        <v>0</v>
      </c>
      <c r="F36" s="33"/>
    </row>
    <row r="37" spans="1:6" s="25" customFormat="1" x14ac:dyDescent="0.2">
      <c r="A37" s="29"/>
      <c r="B37" s="31"/>
      <c r="C37" s="31"/>
      <c r="D37" s="38"/>
      <c r="E37" s="28"/>
      <c r="F37" s="33"/>
    </row>
    <row r="38" spans="1:6" s="43" customFormat="1" x14ac:dyDescent="0.2">
      <c r="A38" s="46"/>
      <c r="B38" s="30"/>
      <c r="C38" s="31"/>
      <c r="D38" s="30"/>
      <c r="E38" s="28">
        <f>IF(B38="NG","-",IF(B38="M","-",IF(B38="I","-",((128.8*0.58*2.25)*SQRT((((14.7+C38)*A38)/((D38+460)*1)))))))</f>
        <v>0</v>
      </c>
      <c r="F38" s="33"/>
    </row>
    <row r="39" spans="1:6" s="43" customFormat="1" ht="15" customHeight="1" x14ac:dyDescent="0.2">
      <c r="A39" s="46"/>
      <c r="B39" s="30"/>
      <c r="C39" s="31"/>
      <c r="D39" s="30"/>
      <c r="E39" s="28">
        <f>IF(B39="NG","-",IF(B39="M","-",IF(B39="I","-",(520/(460+D39))*((14.7-(C39*0.036))/14.7)*B39)))</f>
        <v>0</v>
      </c>
      <c r="F39" s="33"/>
    </row>
    <row r="40" spans="1:6" s="43" customFormat="1" x14ac:dyDescent="0.2">
      <c r="A40" s="46"/>
      <c r="B40" s="30"/>
      <c r="C40" s="31"/>
      <c r="D40" s="30"/>
      <c r="E40" s="28">
        <f>IF(B40="NG","-",IF(B40="M","-",IF(B40="I","-",((128.8*0.64*4)*SQRT((((14.7+C40)*A40)/((D40+460)*1)))))))</f>
        <v>0</v>
      </c>
      <c r="F40" s="33"/>
    </row>
    <row r="41" spans="1:6" ht="15" customHeight="1" x14ac:dyDescent="0.2">
      <c r="A41" s="22"/>
      <c r="B41" s="9"/>
      <c r="C41" s="9"/>
      <c r="D41" s="9"/>
      <c r="E41" s="42"/>
      <c r="F41" s="21"/>
    </row>
    <row r="42" spans="1:6" s="43" customFormat="1" x14ac:dyDescent="0.2">
      <c r="A42" s="46"/>
      <c r="B42" s="30"/>
      <c r="C42" s="31"/>
      <c r="D42" s="30"/>
      <c r="E42" s="28">
        <f>IF(B42="NG","-",IF(B42="M","-",IF(B42="I","-",((128.8*0.67*9)*SQRT((((14.7+C42)*A42)/((D42+460)*1)))))))</f>
        <v>0</v>
      </c>
      <c r="F42" s="33"/>
    </row>
    <row r="43" spans="1:6" x14ac:dyDescent="0.2">
      <c r="A43" s="47"/>
      <c r="B43" s="9"/>
      <c r="C43" s="9"/>
      <c r="D43" s="9"/>
      <c r="E43" s="9"/>
      <c r="F43" s="21"/>
    </row>
    <row r="44" spans="1:6" s="43" customFormat="1" x14ac:dyDescent="0.2">
      <c r="A44" s="46"/>
      <c r="B44" s="30"/>
      <c r="C44" s="31"/>
      <c r="D44" s="30"/>
      <c r="E44" s="28">
        <f>IF(B44="NG","-",IF(B44="M","-",IF(B44="I","-",((128.8*0.67*16)*SQRT((((14.7+C44)*A44)/((D44+460)*1)))))))</f>
        <v>0</v>
      </c>
      <c r="F44" s="33"/>
    </row>
    <row r="45" spans="1:6" x14ac:dyDescent="0.2">
      <c r="A45" s="47"/>
      <c r="B45" s="9"/>
      <c r="C45" s="9"/>
      <c r="D45" s="9"/>
      <c r="E45" s="9"/>
      <c r="F45" s="21"/>
    </row>
    <row r="46" spans="1:6" s="43" customFormat="1" x14ac:dyDescent="0.2">
      <c r="A46" s="46"/>
      <c r="B46" s="30"/>
      <c r="C46" s="31"/>
      <c r="D46" s="30"/>
      <c r="E46" s="28">
        <f>IF(B46="NG","-",IF(B46="M","-",IF(B46="I","-",((128.8*0.71*36)*SQRT((((14.7+C46)*A46)/((D46+460)*1)))))))</f>
        <v>0</v>
      </c>
      <c r="F46" s="33"/>
    </row>
    <row r="47" spans="1:6" x14ac:dyDescent="0.2">
      <c r="A47" s="47"/>
      <c r="B47" s="9"/>
      <c r="C47" s="9"/>
      <c r="D47" s="9"/>
      <c r="E47" s="9"/>
      <c r="F47" s="21"/>
    </row>
    <row r="48" spans="1:6" s="43" customFormat="1" x14ac:dyDescent="0.2">
      <c r="A48" s="46"/>
      <c r="B48" s="30"/>
      <c r="C48" s="31"/>
      <c r="D48" s="30"/>
      <c r="E48" s="28">
        <f>IF(B48="NG","-",IF(B48="M","-",IF(B48="I","-",(B48*((14.7+C48)/14.7)*SQRT((528)/(460+D48))))))</f>
        <v>0</v>
      </c>
      <c r="F48" s="33"/>
    </row>
    <row r="49" spans="1:6" ht="13.5" thickBot="1" x14ac:dyDescent="0.25">
      <c r="A49" s="48"/>
      <c r="B49" s="49"/>
      <c r="C49" s="49"/>
      <c r="D49" s="49"/>
      <c r="E49" s="49"/>
      <c r="F49" s="50"/>
    </row>
  </sheetData>
  <mergeCells count="12">
    <mergeCell ref="B28:B29"/>
    <mergeCell ref="E28:E29"/>
    <mergeCell ref="F4:F5"/>
    <mergeCell ref="A3:F3"/>
    <mergeCell ref="F28:F29"/>
    <mergeCell ref="B4:B5"/>
    <mergeCell ref="E4:E5"/>
    <mergeCell ref="A1:F1"/>
    <mergeCell ref="A25:F25"/>
    <mergeCell ref="A26:F26"/>
    <mergeCell ref="A27:F27"/>
    <mergeCell ref="A2:F2"/>
  </mergeCells>
  <phoneticPr fontId="11" type="noConversion"/>
  <printOptions horizontalCentered="1"/>
  <pageMargins left="0.75" right="0.75" top="0.5" bottom="0.5" header="0.25" footer="0.25"/>
  <pageSetup orientation="landscape" r:id="rId1"/>
  <headerFooter alignWithMargins="0">
    <oddHeader>&amp;C&amp;"Arial,Bold"&amp;12Flow Conversion Formulas</oddHeader>
  </headerFooter>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Section 1 - Overall</vt:lpstr>
      <vt:lpstr>Section 2 - System Performance</vt:lpstr>
      <vt:lpstr>Section 3 - MW Wells</vt:lpstr>
      <vt:lpstr>Section 4 - Inventory</vt:lpstr>
      <vt:lpstr>Section 5 -  Photos </vt:lpstr>
      <vt:lpstr>Instructions</vt:lpstr>
      <vt:lpstr>Formulas</vt:lpstr>
      <vt:lpstr>'Section 1 - Overall'!Print_Area</vt:lpstr>
      <vt:lpstr>'Section 2 - System Performance'!Print_Area</vt:lpstr>
      <vt:lpstr>'Section 4 - Inventory'!Print_Area</vt:lpstr>
      <vt:lpstr>'Section 2 - System Performance'!Print_Titles</vt:lpstr>
      <vt:lpstr>'Section 3 - MW Wells'!Print_Titles</vt:lpstr>
    </vt:vector>
  </TitlesOfParts>
  <Company>Team 6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Team 6 Office, E &amp; E</dc:creator>
  <cp:lastModifiedBy>Kilga, Kyle</cp:lastModifiedBy>
  <cp:lastPrinted>2014-12-01T17:43:17Z</cp:lastPrinted>
  <dcterms:created xsi:type="dcterms:W3CDTF">2004-01-20T18:16:49Z</dcterms:created>
  <dcterms:modified xsi:type="dcterms:W3CDTF">2017-11-01T14:16:02Z</dcterms:modified>
</cp:coreProperties>
</file>